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Тази_работна_книга" defaultThemeVersion="124226"/>
  <bookViews>
    <workbookView xWindow="240" yWindow="600" windowWidth="9390" windowHeight="4080" tabRatio="854" firstSheet="15" activeTab="16"/>
  </bookViews>
  <sheets>
    <sheet name="Профилиращ лист" sheetId="38" r:id="rId1"/>
    <sheet name="Български и чужд език (базов)" sheetId="9" r:id="rId2"/>
    <sheet name="Български и английски език" sheetId="10" r:id="rId3"/>
    <sheet name="Български език и история" sheetId="11" r:id="rId4"/>
    <sheet name="Български език и немски език" sheetId="12" r:id="rId5"/>
    <sheet name="Български език и френски език" sheetId="13" r:id="rId6"/>
    <sheet name="Български език и руски език" sheetId="14" r:id="rId7"/>
    <sheet name="Български и испански език" sheetId="15" r:id="rId8"/>
    <sheet name="Български език и новогръцки" sheetId="16" r:id="rId9"/>
    <sheet name="Български език и турски език" sheetId="17" r:id="rId10"/>
    <sheet name="Български език и китайски език" sheetId="30" r:id="rId11"/>
    <sheet name="Български език и италиански" sheetId="32" r:id="rId12"/>
    <sheet name="Български и история (ЗО нов)" sheetId="25" r:id="rId13"/>
    <sheet name="Български и руски език (ЗО нов)" sheetId="26" r:id="rId14"/>
    <sheet name="МП-Мобел" sheetId="39" r:id="rId15"/>
    <sheet name="Учител чужд език" sheetId="42" r:id="rId16"/>
    <sheet name="Методика на обучението по" sheetId="43" r:id="rId17"/>
    <sheet name="MAGUISTARSKA UCHITELI NESPEC" sheetId="40" r:id="rId18"/>
    <sheet name="UCHITELSKA PRAVOSPOSOBNOST" sheetId="41" r:id="rId19"/>
    <sheet name="NOV PLAN MAGUISTARSKA ISPANSKI" sheetId="44" r:id="rId20"/>
    <sheet name="Методика на БЕЛ" sheetId="45" r:id="rId21"/>
    <sheet name="Методика на БЕЛ РО" sheetId="46" r:id="rId22"/>
    <sheet name="Методика на БЕЛ ЗО" sheetId="47" r:id="rId23"/>
  </sheets>
  <externalReferences>
    <externalReference r:id="rId24"/>
    <externalReference r:id="rId25"/>
    <externalReference r:id="rId26"/>
    <externalReference r:id="rId27"/>
    <externalReference r:id="rId28"/>
  </externalReferences>
  <definedNames>
    <definedName name="_xlnm._FilterDatabase" localSheetId="3" hidden="1">'Български език и история'!#REF!</definedName>
    <definedName name="_xlnm._FilterDatabase" localSheetId="4" hidden="1">'Български език и немски език'!#REF!</definedName>
    <definedName name="_xlnm._FilterDatabase" localSheetId="8" hidden="1">'Български език и новогръцки'!#REF!</definedName>
    <definedName name="_xlnm._FilterDatabase" localSheetId="6" hidden="1">'Български език и руски език'!#REF!</definedName>
    <definedName name="_xlnm._FilterDatabase" localSheetId="9" hidden="1">'Български език и турски език'!#REF!</definedName>
    <definedName name="_xlnm._FilterDatabase" localSheetId="5" hidden="1">'Български език и френски език'!#REF!</definedName>
    <definedName name="_xlnm._FilterDatabase" localSheetId="2" hidden="1">'Български и английски език'!#REF!</definedName>
    <definedName name="_xlnm._FilterDatabase" localSheetId="7" hidden="1">'Български и испански език'!#REF!</definedName>
    <definedName name="_xlnm._FilterDatabase" localSheetId="12" hidden="1">'Български и история (ЗО нов)'!#REF!</definedName>
    <definedName name="_xlnm._FilterDatabase" localSheetId="13" hidden="1">'Български и руски език (ЗО нов)'!#REF!</definedName>
    <definedName name="_xlnm._FilterDatabase" localSheetId="1" hidden="1">'Български и чужд език (базов)'!$A$1:$P$101</definedName>
    <definedName name="agezona">[1]AgeAssistentOTD!$A$1:$IV$4</definedName>
    <definedName name="basis" localSheetId="1">'Български и чужд език (базов)'!$A$1:$L$100</definedName>
    <definedName name="BF_ADEQ" localSheetId="12">'[1]Славянска филология (полска)'!#REF!</definedName>
    <definedName name="BF_ADEQ" localSheetId="13">'[1]Славянска филология (полска)'!#REF!</definedName>
    <definedName name="BF_ADEQ">'[1]Славянска филология (полска)'!#REF!</definedName>
    <definedName name="cr">#REF!</definedName>
    <definedName name="credit">#REF!</definedName>
    <definedName name="fl" localSheetId="12">#REF!</definedName>
    <definedName name="fl" localSheetId="13">#REF!</definedName>
    <definedName name="fl">#REF!</definedName>
    <definedName name="godini">[1]AgeLectorOTD!$A$1:$IV$4</definedName>
    <definedName name="PSWInput_0" localSheetId="12" hidden="1">#REF!</definedName>
    <definedName name="PSWInput_0" localSheetId="13" hidden="1">#REF!</definedName>
    <definedName name="PSWInput_0" localSheetId="1" hidden="1">#REF!</definedName>
    <definedName name="PSWInput_0" hidden="1">#REF!</definedName>
    <definedName name="PSWInput_1" localSheetId="12" hidden="1">#REF!</definedName>
    <definedName name="PSWInput_1" localSheetId="13" hidden="1">#REF!</definedName>
    <definedName name="PSWInput_1" localSheetId="1" hidden="1">#REF!</definedName>
    <definedName name="PSWInput_1" hidden="1">#REF!</definedName>
    <definedName name="PSWInput_10" localSheetId="12" hidden="1">#REF!</definedName>
    <definedName name="PSWInput_10" localSheetId="13" hidden="1">#REF!</definedName>
    <definedName name="PSWInput_10" localSheetId="1" hidden="1">#REF!</definedName>
    <definedName name="PSWInput_10" hidden="1">#REF!</definedName>
    <definedName name="PSWInput_100" localSheetId="12" hidden="1">#REF!</definedName>
    <definedName name="PSWInput_100" localSheetId="13" hidden="1">#REF!</definedName>
    <definedName name="PSWInput_100" localSheetId="1" hidden="1">#REF!</definedName>
    <definedName name="PSWInput_100" hidden="1">#REF!</definedName>
    <definedName name="PSWInput_101" localSheetId="12" hidden="1">#REF!</definedName>
    <definedName name="PSWInput_101" localSheetId="13" hidden="1">#REF!</definedName>
    <definedName name="PSWInput_101" localSheetId="1" hidden="1">#REF!</definedName>
    <definedName name="PSWInput_101" hidden="1">#REF!</definedName>
    <definedName name="PSWInput_102" localSheetId="12" hidden="1">#REF!</definedName>
    <definedName name="PSWInput_102" localSheetId="13" hidden="1">#REF!</definedName>
    <definedName name="PSWInput_102" localSheetId="1" hidden="1">#REF!</definedName>
    <definedName name="PSWInput_102" hidden="1">#REF!</definedName>
    <definedName name="PSWInput_103" localSheetId="12" hidden="1">#REF!</definedName>
    <definedName name="PSWInput_103" localSheetId="13" hidden="1">#REF!</definedName>
    <definedName name="PSWInput_103" localSheetId="1" hidden="1">#REF!</definedName>
    <definedName name="PSWInput_103" hidden="1">#REF!</definedName>
    <definedName name="PSWInput_104" localSheetId="12" hidden="1">#REF!</definedName>
    <definedName name="PSWInput_104" localSheetId="13" hidden="1">#REF!</definedName>
    <definedName name="PSWInput_104" localSheetId="1" hidden="1">#REF!</definedName>
    <definedName name="PSWInput_104" hidden="1">#REF!</definedName>
    <definedName name="PSWInput_105" localSheetId="12" hidden="1">#REF!</definedName>
    <definedName name="PSWInput_105" localSheetId="13" hidden="1">#REF!</definedName>
    <definedName name="PSWInput_105" localSheetId="1" hidden="1">#REF!</definedName>
    <definedName name="PSWInput_105" hidden="1">#REF!</definedName>
    <definedName name="PSWInput_106" localSheetId="12" hidden="1">#REF!</definedName>
    <definedName name="PSWInput_106" localSheetId="13" hidden="1">#REF!</definedName>
    <definedName name="PSWInput_106" localSheetId="1" hidden="1">#REF!</definedName>
    <definedName name="PSWInput_106" hidden="1">#REF!</definedName>
    <definedName name="PSWInput_107" localSheetId="12" hidden="1">#REF!</definedName>
    <definedName name="PSWInput_107" localSheetId="13" hidden="1">#REF!</definedName>
    <definedName name="PSWInput_107" localSheetId="1" hidden="1">#REF!</definedName>
    <definedName name="PSWInput_107" hidden="1">#REF!</definedName>
    <definedName name="PSWInput_108" localSheetId="12" hidden="1">#REF!</definedName>
    <definedName name="PSWInput_108" localSheetId="13" hidden="1">#REF!</definedName>
    <definedName name="PSWInput_108" localSheetId="1" hidden="1">#REF!</definedName>
    <definedName name="PSWInput_108" hidden="1">#REF!</definedName>
    <definedName name="PSWInput_109" localSheetId="12" hidden="1">#REF!</definedName>
    <definedName name="PSWInput_109" localSheetId="13" hidden="1">#REF!</definedName>
    <definedName name="PSWInput_109" localSheetId="1" hidden="1">#REF!</definedName>
    <definedName name="PSWInput_109" hidden="1">#REF!</definedName>
    <definedName name="PSWInput_11" localSheetId="12" hidden="1">#REF!</definedName>
    <definedName name="PSWInput_11" localSheetId="13" hidden="1">#REF!</definedName>
    <definedName name="PSWInput_11" localSheetId="1" hidden="1">#REF!</definedName>
    <definedName name="PSWInput_11" hidden="1">#REF!</definedName>
    <definedName name="PSWInput_110" localSheetId="12" hidden="1">#REF!</definedName>
    <definedName name="PSWInput_110" localSheetId="13" hidden="1">#REF!</definedName>
    <definedName name="PSWInput_110" localSheetId="1" hidden="1">#REF!</definedName>
    <definedName name="PSWInput_110" hidden="1">#REF!</definedName>
    <definedName name="PSWInput_111" localSheetId="12" hidden="1">#REF!</definedName>
    <definedName name="PSWInput_111" localSheetId="13" hidden="1">#REF!</definedName>
    <definedName name="PSWInput_111" localSheetId="1" hidden="1">#REF!</definedName>
    <definedName name="PSWInput_111" hidden="1">#REF!</definedName>
    <definedName name="PSWInput_112" localSheetId="12" hidden="1">#REF!</definedName>
    <definedName name="PSWInput_112" localSheetId="13" hidden="1">#REF!</definedName>
    <definedName name="PSWInput_112" localSheetId="1" hidden="1">#REF!</definedName>
    <definedName name="PSWInput_112" hidden="1">#REF!</definedName>
    <definedName name="PSWInput_113" localSheetId="12" hidden="1">#REF!</definedName>
    <definedName name="PSWInput_113" localSheetId="13" hidden="1">#REF!</definedName>
    <definedName name="PSWInput_113" localSheetId="1" hidden="1">#REF!</definedName>
    <definedName name="PSWInput_113" hidden="1">#REF!</definedName>
    <definedName name="PSWInput_114" localSheetId="12" hidden="1">#REF!</definedName>
    <definedName name="PSWInput_114" localSheetId="13" hidden="1">#REF!</definedName>
    <definedName name="PSWInput_114" localSheetId="1" hidden="1">#REF!</definedName>
    <definedName name="PSWInput_114" hidden="1">#REF!</definedName>
    <definedName name="PSWInput_115" localSheetId="12" hidden="1">#REF!</definedName>
    <definedName name="PSWInput_115" localSheetId="13" hidden="1">#REF!</definedName>
    <definedName name="PSWInput_115" localSheetId="1" hidden="1">#REF!</definedName>
    <definedName name="PSWInput_115" hidden="1">#REF!</definedName>
    <definedName name="PSWInput_116" localSheetId="12" hidden="1">#REF!</definedName>
    <definedName name="PSWInput_116" localSheetId="13" hidden="1">#REF!</definedName>
    <definedName name="PSWInput_116" localSheetId="1" hidden="1">#REF!</definedName>
    <definedName name="PSWInput_116" hidden="1">#REF!</definedName>
    <definedName name="PSWInput_117" localSheetId="12" hidden="1">#REF!</definedName>
    <definedName name="PSWInput_117" localSheetId="13" hidden="1">#REF!</definedName>
    <definedName name="PSWInput_117" localSheetId="1" hidden="1">#REF!</definedName>
    <definedName name="PSWInput_117" hidden="1">#REF!</definedName>
    <definedName name="PSWInput_118" localSheetId="12" hidden="1">#REF!</definedName>
    <definedName name="PSWInput_118" localSheetId="13" hidden="1">#REF!</definedName>
    <definedName name="PSWInput_118" localSheetId="1" hidden="1">#REF!</definedName>
    <definedName name="PSWInput_118" hidden="1">#REF!</definedName>
    <definedName name="PSWInput_119" localSheetId="12" hidden="1">#REF!</definedName>
    <definedName name="PSWInput_119" localSheetId="13" hidden="1">#REF!</definedName>
    <definedName name="PSWInput_119" localSheetId="1" hidden="1">#REF!</definedName>
    <definedName name="PSWInput_119" hidden="1">#REF!</definedName>
    <definedName name="PSWInput_12" localSheetId="12" hidden="1">#REF!</definedName>
    <definedName name="PSWInput_12" localSheetId="13" hidden="1">#REF!</definedName>
    <definedName name="PSWInput_12" localSheetId="1" hidden="1">#REF!</definedName>
    <definedName name="PSWInput_12" hidden="1">#REF!</definedName>
    <definedName name="PSWInput_120" localSheetId="12" hidden="1">#REF!</definedName>
    <definedName name="PSWInput_120" localSheetId="13" hidden="1">#REF!</definedName>
    <definedName name="PSWInput_120" localSheetId="1" hidden="1">#REF!</definedName>
    <definedName name="PSWInput_120" hidden="1">#REF!</definedName>
    <definedName name="PSWInput_121" localSheetId="12" hidden="1">#REF!</definedName>
    <definedName name="PSWInput_121" localSheetId="13" hidden="1">#REF!</definedName>
    <definedName name="PSWInput_121" localSheetId="1" hidden="1">#REF!</definedName>
    <definedName name="PSWInput_121" hidden="1">#REF!</definedName>
    <definedName name="PSWInput_122" localSheetId="12" hidden="1">#REF!</definedName>
    <definedName name="PSWInput_122" localSheetId="13" hidden="1">#REF!</definedName>
    <definedName name="PSWInput_122" localSheetId="1" hidden="1">#REF!</definedName>
    <definedName name="PSWInput_122" hidden="1">#REF!</definedName>
    <definedName name="PSWInput_123" localSheetId="12" hidden="1">#REF!</definedName>
    <definedName name="PSWInput_123" localSheetId="13" hidden="1">#REF!</definedName>
    <definedName name="PSWInput_123" localSheetId="1" hidden="1">#REF!</definedName>
    <definedName name="PSWInput_123" hidden="1">#REF!</definedName>
    <definedName name="PSWInput_124" localSheetId="12" hidden="1">#REF!</definedName>
    <definedName name="PSWInput_124" localSheetId="13" hidden="1">#REF!</definedName>
    <definedName name="PSWInput_124" localSheetId="1" hidden="1">#REF!</definedName>
    <definedName name="PSWInput_124" hidden="1">#REF!</definedName>
    <definedName name="PSWInput_125" localSheetId="12" hidden="1">#REF!</definedName>
    <definedName name="PSWInput_125" localSheetId="13" hidden="1">#REF!</definedName>
    <definedName name="PSWInput_125" localSheetId="1" hidden="1">#REF!</definedName>
    <definedName name="PSWInput_125" hidden="1">#REF!</definedName>
    <definedName name="PSWInput_126" localSheetId="12" hidden="1">#REF!</definedName>
    <definedName name="PSWInput_126" localSheetId="13" hidden="1">#REF!</definedName>
    <definedName name="PSWInput_126" localSheetId="1" hidden="1">#REF!</definedName>
    <definedName name="PSWInput_126" hidden="1">#REF!</definedName>
    <definedName name="PSWInput_127" localSheetId="12" hidden="1">#REF!</definedName>
    <definedName name="PSWInput_127" localSheetId="13" hidden="1">#REF!</definedName>
    <definedName name="PSWInput_127" localSheetId="1" hidden="1">#REF!</definedName>
    <definedName name="PSWInput_127" hidden="1">#REF!</definedName>
    <definedName name="PSWInput_128" localSheetId="12" hidden="1">#REF!</definedName>
    <definedName name="PSWInput_128" localSheetId="13" hidden="1">#REF!</definedName>
    <definedName name="PSWInput_128" localSheetId="1" hidden="1">#REF!</definedName>
    <definedName name="PSWInput_128" hidden="1">#REF!</definedName>
    <definedName name="PSWInput_129" localSheetId="12" hidden="1">#REF!</definedName>
    <definedName name="PSWInput_129" localSheetId="13" hidden="1">#REF!</definedName>
    <definedName name="PSWInput_129" localSheetId="1" hidden="1">#REF!</definedName>
    <definedName name="PSWInput_129" hidden="1">#REF!</definedName>
    <definedName name="PSWInput_13" localSheetId="12" hidden="1">#REF!</definedName>
    <definedName name="PSWInput_13" localSheetId="13" hidden="1">#REF!</definedName>
    <definedName name="PSWInput_13" localSheetId="1" hidden="1">#REF!</definedName>
    <definedName name="PSWInput_13" hidden="1">#REF!</definedName>
    <definedName name="PSWInput_130" localSheetId="12" hidden="1">#REF!</definedName>
    <definedName name="PSWInput_130" localSheetId="13" hidden="1">#REF!</definedName>
    <definedName name="PSWInput_130" localSheetId="1" hidden="1">#REF!</definedName>
    <definedName name="PSWInput_130" hidden="1">#REF!</definedName>
    <definedName name="PSWInput_131" localSheetId="12" hidden="1">#REF!</definedName>
    <definedName name="PSWInput_131" localSheetId="13" hidden="1">#REF!</definedName>
    <definedName name="PSWInput_131" localSheetId="1" hidden="1">#REF!</definedName>
    <definedName name="PSWInput_131" hidden="1">#REF!</definedName>
    <definedName name="PSWInput_132" localSheetId="12" hidden="1">#REF!</definedName>
    <definedName name="PSWInput_132" localSheetId="13" hidden="1">#REF!</definedName>
    <definedName name="PSWInput_132" localSheetId="1" hidden="1">#REF!</definedName>
    <definedName name="PSWInput_132" hidden="1">#REF!</definedName>
    <definedName name="PSWInput_133" localSheetId="12" hidden="1">#REF!</definedName>
    <definedName name="PSWInput_133" localSheetId="13" hidden="1">#REF!</definedName>
    <definedName name="PSWInput_133" localSheetId="1" hidden="1">#REF!</definedName>
    <definedName name="PSWInput_133" hidden="1">#REF!</definedName>
    <definedName name="PSWInput_134" localSheetId="12" hidden="1">#REF!</definedName>
    <definedName name="PSWInput_134" localSheetId="13" hidden="1">#REF!</definedName>
    <definedName name="PSWInput_134" localSheetId="1" hidden="1">#REF!</definedName>
    <definedName name="PSWInput_134" hidden="1">#REF!</definedName>
    <definedName name="PSWInput_135" localSheetId="12" hidden="1">#REF!</definedName>
    <definedName name="PSWInput_135" localSheetId="13" hidden="1">#REF!</definedName>
    <definedName name="PSWInput_135" localSheetId="1" hidden="1">#REF!</definedName>
    <definedName name="PSWInput_135" hidden="1">#REF!</definedName>
    <definedName name="PSWInput_136" localSheetId="12" hidden="1">#REF!</definedName>
    <definedName name="PSWInput_136" localSheetId="13" hidden="1">#REF!</definedName>
    <definedName name="PSWInput_136" localSheetId="1" hidden="1">#REF!</definedName>
    <definedName name="PSWInput_136" hidden="1">#REF!</definedName>
    <definedName name="PSWInput_137" localSheetId="12" hidden="1">#REF!</definedName>
    <definedName name="PSWInput_137" localSheetId="13" hidden="1">#REF!</definedName>
    <definedName name="PSWInput_137" localSheetId="1" hidden="1">#REF!</definedName>
    <definedName name="PSWInput_137" hidden="1">#REF!</definedName>
    <definedName name="PSWInput_138" localSheetId="12" hidden="1">#REF!</definedName>
    <definedName name="PSWInput_138" localSheetId="13" hidden="1">#REF!</definedName>
    <definedName name="PSWInput_138" localSheetId="1" hidden="1">#REF!</definedName>
    <definedName name="PSWInput_138" hidden="1">#REF!</definedName>
    <definedName name="PSWInput_139" localSheetId="12" hidden="1">#REF!</definedName>
    <definedName name="PSWInput_139" localSheetId="13" hidden="1">#REF!</definedName>
    <definedName name="PSWInput_139" localSheetId="1" hidden="1">#REF!</definedName>
    <definedName name="PSWInput_139" hidden="1">#REF!</definedName>
    <definedName name="PSWInput_14" localSheetId="12" hidden="1">#REF!</definedName>
    <definedName name="PSWInput_14" localSheetId="13" hidden="1">#REF!</definedName>
    <definedName name="PSWInput_14" localSheetId="1" hidden="1">#REF!</definedName>
    <definedName name="PSWInput_14" hidden="1">#REF!</definedName>
    <definedName name="PSWInput_140" localSheetId="12" hidden="1">#REF!</definedName>
    <definedName name="PSWInput_140" localSheetId="13" hidden="1">#REF!</definedName>
    <definedName name="PSWInput_140" localSheetId="1" hidden="1">#REF!</definedName>
    <definedName name="PSWInput_140" hidden="1">#REF!</definedName>
    <definedName name="PSWInput_141" localSheetId="12" hidden="1">#REF!</definedName>
    <definedName name="PSWInput_141" localSheetId="13" hidden="1">#REF!</definedName>
    <definedName name="PSWInput_141" localSheetId="1" hidden="1">#REF!</definedName>
    <definedName name="PSWInput_141" hidden="1">#REF!</definedName>
    <definedName name="PSWInput_142" localSheetId="12" hidden="1">#REF!</definedName>
    <definedName name="PSWInput_142" localSheetId="13" hidden="1">#REF!</definedName>
    <definedName name="PSWInput_142" localSheetId="1" hidden="1">#REF!</definedName>
    <definedName name="PSWInput_142" hidden="1">#REF!</definedName>
    <definedName name="PSWInput_143" localSheetId="12" hidden="1">#REF!</definedName>
    <definedName name="PSWInput_143" localSheetId="13" hidden="1">#REF!</definedName>
    <definedName name="PSWInput_143" localSheetId="1" hidden="1">#REF!</definedName>
    <definedName name="PSWInput_143" hidden="1">#REF!</definedName>
    <definedName name="PSWInput_144" localSheetId="12" hidden="1">#REF!</definedName>
    <definedName name="PSWInput_144" localSheetId="13" hidden="1">#REF!</definedName>
    <definedName name="PSWInput_144" localSheetId="1" hidden="1">#REF!</definedName>
    <definedName name="PSWInput_144" hidden="1">#REF!</definedName>
    <definedName name="PSWInput_145" localSheetId="12" hidden="1">#REF!</definedName>
    <definedName name="PSWInput_145" localSheetId="13" hidden="1">#REF!</definedName>
    <definedName name="PSWInput_145" localSheetId="1" hidden="1">#REF!</definedName>
    <definedName name="PSWInput_145" hidden="1">#REF!</definedName>
    <definedName name="PSWInput_146" localSheetId="12" hidden="1">#REF!</definedName>
    <definedName name="PSWInput_146" localSheetId="13" hidden="1">#REF!</definedName>
    <definedName name="PSWInput_146" localSheetId="1" hidden="1">#REF!</definedName>
    <definedName name="PSWInput_146" hidden="1">#REF!</definedName>
    <definedName name="PSWInput_147" localSheetId="12" hidden="1">#REF!</definedName>
    <definedName name="PSWInput_147" localSheetId="13" hidden="1">#REF!</definedName>
    <definedName name="PSWInput_147" localSheetId="1" hidden="1">#REF!</definedName>
    <definedName name="PSWInput_147" hidden="1">#REF!</definedName>
    <definedName name="PSWInput_148" localSheetId="12" hidden="1">#REF!</definedName>
    <definedName name="PSWInput_148" localSheetId="13" hidden="1">#REF!</definedName>
    <definedName name="PSWInput_148" localSheetId="1" hidden="1">#REF!</definedName>
    <definedName name="PSWInput_148" hidden="1">#REF!</definedName>
    <definedName name="PSWInput_149" localSheetId="12" hidden="1">#REF!</definedName>
    <definedName name="PSWInput_149" localSheetId="13" hidden="1">#REF!</definedName>
    <definedName name="PSWInput_149" localSheetId="1" hidden="1">#REF!</definedName>
    <definedName name="PSWInput_149" hidden="1">#REF!</definedName>
    <definedName name="PSWInput_15" localSheetId="12" hidden="1">#REF!</definedName>
    <definedName name="PSWInput_15" localSheetId="13" hidden="1">#REF!</definedName>
    <definedName name="PSWInput_15" localSheetId="1" hidden="1">#REF!</definedName>
    <definedName name="PSWInput_15" hidden="1">#REF!</definedName>
    <definedName name="PSWInput_150" localSheetId="12" hidden="1">#REF!</definedName>
    <definedName name="PSWInput_150" localSheetId="13" hidden="1">#REF!</definedName>
    <definedName name="PSWInput_150" localSheetId="1" hidden="1">#REF!</definedName>
    <definedName name="PSWInput_150" hidden="1">#REF!</definedName>
    <definedName name="PSWInput_151" localSheetId="12" hidden="1">#REF!</definedName>
    <definedName name="PSWInput_151" localSheetId="13" hidden="1">#REF!</definedName>
    <definedName name="PSWInput_151" localSheetId="1" hidden="1">#REF!</definedName>
    <definedName name="PSWInput_151" hidden="1">#REF!</definedName>
    <definedName name="PSWInput_152" localSheetId="12" hidden="1">#REF!</definedName>
    <definedName name="PSWInput_152" localSheetId="13" hidden="1">#REF!</definedName>
    <definedName name="PSWInput_152" localSheetId="1" hidden="1">#REF!</definedName>
    <definedName name="PSWInput_152" hidden="1">#REF!</definedName>
    <definedName name="PSWInput_153" localSheetId="12" hidden="1">#REF!</definedName>
    <definedName name="PSWInput_153" localSheetId="13" hidden="1">#REF!</definedName>
    <definedName name="PSWInput_153" localSheetId="1" hidden="1">#REF!</definedName>
    <definedName name="PSWInput_153" hidden="1">#REF!</definedName>
    <definedName name="PSWInput_154" localSheetId="12" hidden="1">#REF!</definedName>
    <definedName name="PSWInput_154" localSheetId="13" hidden="1">#REF!</definedName>
    <definedName name="PSWInput_154" localSheetId="1" hidden="1">#REF!</definedName>
    <definedName name="PSWInput_154" hidden="1">#REF!</definedName>
    <definedName name="PSWInput_155" localSheetId="12" hidden="1">#REF!</definedName>
    <definedName name="PSWInput_155" localSheetId="13" hidden="1">#REF!</definedName>
    <definedName name="PSWInput_155" localSheetId="1" hidden="1">#REF!</definedName>
    <definedName name="PSWInput_155" hidden="1">#REF!</definedName>
    <definedName name="PSWInput_156" localSheetId="12" hidden="1">#REF!</definedName>
    <definedName name="PSWInput_156" localSheetId="13" hidden="1">#REF!</definedName>
    <definedName name="PSWInput_156" localSheetId="1" hidden="1">#REF!</definedName>
    <definedName name="PSWInput_156" hidden="1">#REF!</definedName>
    <definedName name="PSWInput_157" localSheetId="12" hidden="1">#REF!</definedName>
    <definedName name="PSWInput_157" localSheetId="13" hidden="1">#REF!</definedName>
    <definedName name="PSWInput_157" localSheetId="1" hidden="1">#REF!</definedName>
    <definedName name="PSWInput_157" hidden="1">#REF!</definedName>
    <definedName name="PSWInput_158" localSheetId="12" hidden="1">#REF!</definedName>
    <definedName name="PSWInput_158" localSheetId="13" hidden="1">#REF!</definedName>
    <definedName name="PSWInput_158" localSheetId="1" hidden="1">#REF!</definedName>
    <definedName name="PSWInput_158" hidden="1">#REF!</definedName>
    <definedName name="PSWInput_159" localSheetId="12" hidden="1">#REF!</definedName>
    <definedName name="PSWInput_159" localSheetId="13" hidden="1">#REF!</definedName>
    <definedName name="PSWInput_159" localSheetId="1" hidden="1">#REF!</definedName>
    <definedName name="PSWInput_159" hidden="1">#REF!</definedName>
    <definedName name="PSWInput_16" localSheetId="12" hidden="1">#REF!</definedName>
    <definedName name="PSWInput_16" localSheetId="13" hidden="1">#REF!</definedName>
    <definedName name="PSWInput_16" localSheetId="1" hidden="1">#REF!</definedName>
    <definedName name="PSWInput_16" hidden="1">#REF!</definedName>
    <definedName name="PSWInput_160" localSheetId="12" hidden="1">#REF!</definedName>
    <definedName name="PSWInput_160" localSheetId="13" hidden="1">#REF!</definedName>
    <definedName name="PSWInput_160" localSheetId="1" hidden="1">#REF!</definedName>
    <definedName name="PSWInput_160" hidden="1">#REF!</definedName>
    <definedName name="PSWInput_161" localSheetId="12" hidden="1">#REF!</definedName>
    <definedName name="PSWInput_161" localSheetId="13" hidden="1">#REF!</definedName>
    <definedName name="PSWInput_161" localSheetId="1" hidden="1">#REF!</definedName>
    <definedName name="PSWInput_161" hidden="1">#REF!</definedName>
    <definedName name="PSWInput_162" localSheetId="12" hidden="1">#REF!</definedName>
    <definedName name="PSWInput_162" localSheetId="13" hidden="1">#REF!</definedName>
    <definedName name="PSWInput_162" localSheetId="1" hidden="1">#REF!</definedName>
    <definedName name="PSWInput_162" hidden="1">#REF!</definedName>
    <definedName name="PSWInput_163" localSheetId="12" hidden="1">#REF!</definedName>
    <definedName name="PSWInput_163" localSheetId="13" hidden="1">#REF!</definedName>
    <definedName name="PSWInput_163" localSheetId="1" hidden="1">#REF!</definedName>
    <definedName name="PSWInput_163" hidden="1">#REF!</definedName>
    <definedName name="PSWInput_164" localSheetId="12" hidden="1">#REF!</definedName>
    <definedName name="PSWInput_164" localSheetId="13" hidden="1">#REF!</definedName>
    <definedName name="PSWInput_164" localSheetId="1" hidden="1">#REF!</definedName>
    <definedName name="PSWInput_164" hidden="1">#REF!</definedName>
    <definedName name="PSWInput_165" localSheetId="12" hidden="1">#REF!</definedName>
    <definedName name="PSWInput_165" localSheetId="13" hidden="1">#REF!</definedName>
    <definedName name="PSWInput_165" localSheetId="1" hidden="1">#REF!</definedName>
    <definedName name="PSWInput_165" hidden="1">#REF!</definedName>
    <definedName name="PSWInput_166" localSheetId="12" hidden="1">#REF!</definedName>
    <definedName name="PSWInput_166" localSheetId="13" hidden="1">#REF!</definedName>
    <definedName name="PSWInput_166" localSheetId="1" hidden="1">#REF!</definedName>
    <definedName name="PSWInput_166" hidden="1">#REF!</definedName>
    <definedName name="PSWInput_167" localSheetId="12" hidden="1">#REF!</definedName>
    <definedName name="PSWInput_167" localSheetId="13" hidden="1">#REF!</definedName>
    <definedName name="PSWInput_167" localSheetId="1" hidden="1">#REF!</definedName>
    <definedName name="PSWInput_167" hidden="1">#REF!</definedName>
    <definedName name="PSWInput_168" localSheetId="12" hidden="1">#REF!</definedName>
    <definedName name="PSWInput_168" localSheetId="13" hidden="1">#REF!</definedName>
    <definedName name="PSWInput_168" localSheetId="1" hidden="1">#REF!</definedName>
    <definedName name="PSWInput_168" hidden="1">#REF!</definedName>
    <definedName name="PSWInput_169" localSheetId="12" hidden="1">#REF!</definedName>
    <definedName name="PSWInput_169" localSheetId="13" hidden="1">#REF!</definedName>
    <definedName name="PSWInput_169" localSheetId="1" hidden="1">#REF!</definedName>
    <definedName name="PSWInput_169" hidden="1">#REF!</definedName>
    <definedName name="PSWInput_17" localSheetId="12" hidden="1">#REF!</definedName>
    <definedName name="PSWInput_17" localSheetId="13" hidden="1">#REF!</definedName>
    <definedName name="PSWInput_17" localSheetId="1" hidden="1">#REF!</definedName>
    <definedName name="PSWInput_17" hidden="1">#REF!</definedName>
    <definedName name="PSWInput_170" localSheetId="12" hidden="1">#REF!</definedName>
    <definedName name="PSWInput_170" localSheetId="13" hidden="1">#REF!</definedName>
    <definedName name="PSWInput_170" localSheetId="1" hidden="1">#REF!</definedName>
    <definedName name="PSWInput_170" hidden="1">#REF!</definedName>
    <definedName name="PSWInput_171" localSheetId="12" hidden="1">#REF!</definedName>
    <definedName name="PSWInput_171" localSheetId="13" hidden="1">#REF!</definedName>
    <definedName name="PSWInput_171" localSheetId="1" hidden="1">#REF!</definedName>
    <definedName name="PSWInput_171" hidden="1">#REF!</definedName>
    <definedName name="PSWInput_172" localSheetId="12" hidden="1">#REF!</definedName>
    <definedName name="PSWInput_172" localSheetId="13" hidden="1">#REF!</definedName>
    <definedName name="PSWInput_172" localSheetId="1" hidden="1">#REF!</definedName>
    <definedName name="PSWInput_172" hidden="1">#REF!</definedName>
    <definedName name="PSWInput_173" localSheetId="12" hidden="1">#REF!</definedName>
    <definedName name="PSWInput_173" localSheetId="13" hidden="1">#REF!</definedName>
    <definedName name="PSWInput_173" localSheetId="1" hidden="1">#REF!</definedName>
    <definedName name="PSWInput_173" hidden="1">#REF!</definedName>
    <definedName name="PSWInput_174" localSheetId="12" hidden="1">#REF!</definedName>
    <definedName name="PSWInput_174" localSheetId="13" hidden="1">#REF!</definedName>
    <definedName name="PSWInput_174" localSheetId="1" hidden="1">#REF!</definedName>
    <definedName name="PSWInput_174" hidden="1">#REF!</definedName>
    <definedName name="PSWInput_175" localSheetId="12" hidden="1">#REF!</definedName>
    <definedName name="PSWInput_175" localSheetId="13" hidden="1">#REF!</definedName>
    <definedName name="PSWInput_175" localSheetId="1" hidden="1">#REF!</definedName>
    <definedName name="PSWInput_175" hidden="1">#REF!</definedName>
    <definedName name="PSWInput_176" localSheetId="12" hidden="1">#REF!</definedName>
    <definedName name="PSWInput_176" localSheetId="13" hidden="1">#REF!</definedName>
    <definedName name="PSWInput_176" localSheetId="1" hidden="1">#REF!</definedName>
    <definedName name="PSWInput_176" hidden="1">#REF!</definedName>
    <definedName name="PSWInput_177" localSheetId="12" hidden="1">#REF!</definedName>
    <definedName name="PSWInput_177" localSheetId="13" hidden="1">#REF!</definedName>
    <definedName name="PSWInput_177" localSheetId="1" hidden="1">#REF!</definedName>
    <definedName name="PSWInput_177" hidden="1">#REF!</definedName>
    <definedName name="PSWInput_178" localSheetId="12" hidden="1">#REF!</definedName>
    <definedName name="PSWInput_178" localSheetId="13" hidden="1">#REF!</definedName>
    <definedName name="PSWInput_178" localSheetId="1" hidden="1">#REF!</definedName>
    <definedName name="PSWInput_178" hidden="1">#REF!</definedName>
    <definedName name="PSWInput_179" localSheetId="12" hidden="1">#REF!</definedName>
    <definedName name="PSWInput_179" localSheetId="13" hidden="1">#REF!</definedName>
    <definedName name="PSWInput_179" localSheetId="1" hidden="1">#REF!</definedName>
    <definedName name="PSWInput_179" hidden="1">#REF!</definedName>
    <definedName name="PSWInput_18" localSheetId="12" hidden="1">#REF!</definedName>
    <definedName name="PSWInput_18" localSheetId="13" hidden="1">#REF!</definedName>
    <definedName name="PSWInput_18" localSheetId="1" hidden="1">#REF!</definedName>
    <definedName name="PSWInput_18" hidden="1">#REF!</definedName>
    <definedName name="PSWInput_180" localSheetId="12" hidden="1">#REF!</definedName>
    <definedName name="PSWInput_180" localSheetId="13" hidden="1">#REF!</definedName>
    <definedName name="PSWInput_180" localSheetId="1" hidden="1">#REF!</definedName>
    <definedName name="PSWInput_180" hidden="1">#REF!</definedName>
    <definedName name="PSWInput_181" localSheetId="12" hidden="1">#REF!</definedName>
    <definedName name="PSWInput_181" localSheetId="13" hidden="1">#REF!</definedName>
    <definedName name="PSWInput_181" localSheetId="1" hidden="1">#REF!</definedName>
    <definedName name="PSWInput_181" hidden="1">#REF!</definedName>
    <definedName name="PSWInput_182" localSheetId="12" hidden="1">#REF!</definedName>
    <definedName name="PSWInput_182" localSheetId="13" hidden="1">#REF!</definedName>
    <definedName name="PSWInput_182" localSheetId="1" hidden="1">#REF!</definedName>
    <definedName name="PSWInput_182" hidden="1">#REF!</definedName>
    <definedName name="PSWInput_183" localSheetId="12" hidden="1">#REF!</definedName>
    <definedName name="PSWInput_183" localSheetId="13" hidden="1">#REF!</definedName>
    <definedName name="PSWInput_183" localSheetId="1" hidden="1">#REF!</definedName>
    <definedName name="PSWInput_183" hidden="1">#REF!</definedName>
    <definedName name="PSWInput_184" localSheetId="12" hidden="1">#REF!</definedName>
    <definedName name="PSWInput_184" localSheetId="13" hidden="1">#REF!</definedName>
    <definedName name="PSWInput_184" localSheetId="1" hidden="1">#REF!</definedName>
    <definedName name="PSWInput_184" hidden="1">#REF!</definedName>
    <definedName name="PSWInput_185" localSheetId="12" hidden="1">#REF!</definedName>
    <definedName name="PSWInput_185" localSheetId="13" hidden="1">#REF!</definedName>
    <definedName name="PSWInput_185" localSheetId="1" hidden="1">#REF!</definedName>
    <definedName name="PSWInput_185" hidden="1">#REF!</definedName>
    <definedName name="PSWInput_186" localSheetId="12" hidden="1">#REF!</definedName>
    <definedName name="PSWInput_186" localSheetId="13" hidden="1">#REF!</definedName>
    <definedName name="PSWInput_186" localSheetId="1" hidden="1">#REF!</definedName>
    <definedName name="PSWInput_186" hidden="1">#REF!</definedName>
    <definedName name="PSWInput_187" localSheetId="12" hidden="1">#REF!</definedName>
    <definedName name="PSWInput_187" localSheetId="13" hidden="1">#REF!</definedName>
    <definedName name="PSWInput_187" localSheetId="1" hidden="1">#REF!</definedName>
    <definedName name="PSWInput_187" hidden="1">#REF!</definedName>
    <definedName name="PSWInput_188" localSheetId="12" hidden="1">#REF!</definedName>
    <definedName name="PSWInput_188" localSheetId="13" hidden="1">#REF!</definedName>
    <definedName name="PSWInput_188" localSheetId="1" hidden="1">#REF!</definedName>
    <definedName name="PSWInput_188" hidden="1">#REF!</definedName>
    <definedName name="PSWInput_189" localSheetId="12" hidden="1">#REF!</definedName>
    <definedName name="PSWInput_189" localSheetId="13" hidden="1">#REF!</definedName>
    <definedName name="PSWInput_189" localSheetId="1" hidden="1">#REF!</definedName>
    <definedName name="PSWInput_189" hidden="1">#REF!</definedName>
    <definedName name="PSWInput_19" localSheetId="12" hidden="1">#REF!</definedName>
    <definedName name="PSWInput_19" localSheetId="13" hidden="1">#REF!</definedName>
    <definedName name="PSWInput_19" localSheetId="1" hidden="1">#REF!</definedName>
    <definedName name="PSWInput_19" hidden="1">#REF!</definedName>
    <definedName name="PSWInput_190" localSheetId="12" hidden="1">#REF!</definedName>
    <definedName name="PSWInput_190" localSheetId="13" hidden="1">#REF!</definedName>
    <definedName name="PSWInput_190" localSheetId="1" hidden="1">#REF!</definedName>
    <definedName name="PSWInput_190" hidden="1">#REF!</definedName>
    <definedName name="PSWInput_191" localSheetId="12" hidden="1">#REF!</definedName>
    <definedName name="PSWInput_191" localSheetId="13" hidden="1">#REF!</definedName>
    <definedName name="PSWInput_191" localSheetId="1" hidden="1">#REF!</definedName>
    <definedName name="PSWInput_191" hidden="1">#REF!</definedName>
    <definedName name="PSWInput_192" localSheetId="12" hidden="1">#REF!</definedName>
    <definedName name="PSWInput_192" localSheetId="13" hidden="1">#REF!</definedName>
    <definedName name="PSWInput_192" localSheetId="1" hidden="1">#REF!</definedName>
    <definedName name="PSWInput_192" hidden="1">#REF!</definedName>
    <definedName name="PSWInput_193" localSheetId="12" hidden="1">#REF!</definedName>
    <definedName name="PSWInput_193" localSheetId="13" hidden="1">#REF!</definedName>
    <definedName name="PSWInput_193" localSheetId="1" hidden="1">#REF!</definedName>
    <definedName name="PSWInput_193" hidden="1">#REF!</definedName>
    <definedName name="PSWInput_194" localSheetId="12" hidden="1">#REF!</definedName>
    <definedName name="PSWInput_194" localSheetId="13" hidden="1">#REF!</definedName>
    <definedName name="PSWInput_194" localSheetId="1" hidden="1">#REF!</definedName>
    <definedName name="PSWInput_194" hidden="1">#REF!</definedName>
    <definedName name="PSWInput_195" localSheetId="12" hidden="1">#REF!</definedName>
    <definedName name="PSWInput_195" localSheetId="13" hidden="1">#REF!</definedName>
    <definedName name="PSWInput_195" localSheetId="1" hidden="1">#REF!</definedName>
    <definedName name="PSWInput_195" hidden="1">#REF!</definedName>
    <definedName name="PSWInput_196" localSheetId="12" hidden="1">#REF!</definedName>
    <definedName name="PSWInput_196" localSheetId="13" hidden="1">#REF!</definedName>
    <definedName name="PSWInput_196" localSheetId="1" hidden="1">#REF!</definedName>
    <definedName name="PSWInput_196" hidden="1">#REF!</definedName>
    <definedName name="PSWInput_197" localSheetId="12" hidden="1">#REF!</definedName>
    <definedName name="PSWInput_197" localSheetId="13" hidden="1">#REF!</definedName>
    <definedName name="PSWInput_197" localSheetId="1" hidden="1">#REF!</definedName>
    <definedName name="PSWInput_197" hidden="1">#REF!</definedName>
    <definedName name="PSWInput_198" localSheetId="12" hidden="1">#REF!</definedName>
    <definedName name="PSWInput_198" localSheetId="13" hidden="1">#REF!</definedName>
    <definedName name="PSWInput_198" localSheetId="1" hidden="1">#REF!</definedName>
    <definedName name="PSWInput_198" hidden="1">#REF!</definedName>
    <definedName name="PSWInput_199" localSheetId="12" hidden="1">#REF!</definedName>
    <definedName name="PSWInput_199" localSheetId="13" hidden="1">#REF!</definedName>
    <definedName name="PSWInput_199" localSheetId="1" hidden="1">#REF!</definedName>
    <definedName name="PSWInput_199" hidden="1">#REF!</definedName>
    <definedName name="PSWInput_2" localSheetId="12" hidden="1">#REF!</definedName>
    <definedName name="PSWInput_2" localSheetId="13" hidden="1">#REF!</definedName>
    <definedName name="PSWInput_2" localSheetId="1" hidden="1">#REF!</definedName>
    <definedName name="PSWInput_2" hidden="1">#REF!</definedName>
    <definedName name="PSWInput_20" localSheetId="12" hidden="1">#REF!</definedName>
    <definedName name="PSWInput_20" localSheetId="13" hidden="1">#REF!</definedName>
    <definedName name="PSWInput_20" localSheetId="1" hidden="1">#REF!</definedName>
    <definedName name="PSWInput_20" hidden="1">#REF!</definedName>
    <definedName name="PSWInput_200" localSheetId="12" hidden="1">#REF!</definedName>
    <definedName name="PSWInput_200" localSheetId="13" hidden="1">#REF!</definedName>
    <definedName name="PSWInput_200" localSheetId="1" hidden="1">#REF!</definedName>
    <definedName name="PSWInput_200" hidden="1">#REF!</definedName>
    <definedName name="PSWInput_201" localSheetId="12" hidden="1">#REF!</definedName>
    <definedName name="PSWInput_201" localSheetId="13" hidden="1">#REF!</definedName>
    <definedName name="PSWInput_201" localSheetId="1" hidden="1">#REF!</definedName>
    <definedName name="PSWInput_201" hidden="1">#REF!</definedName>
    <definedName name="PSWInput_202" localSheetId="12" hidden="1">#REF!</definedName>
    <definedName name="PSWInput_202" localSheetId="13" hidden="1">#REF!</definedName>
    <definedName name="PSWInput_202" localSheetId="1" hidden="1">#REF!</definedName>
    <definedName name="PSWInput_202" hidden="1">#REF!</definedName>
    <definedName name="PSWInput_203" localSheetId="12" hidden="1">#REF!</definedName>
    <definedName name="PSWInput_203" localSheetId="13" hidden="1">#REF!</definedName>
    <definedName name="PSWInput_203" localSheetId="1" hidden="1">#REF!</definedName>
    <definedName name="PSWInput_203" hidden="1">#REF!</definedName>
    <definedName name="PSWInput_204" localSheetId="12" hidden="1">#REF!</definedName>
    <definedName name="PSWInput_204" localSheetId="13" hidden="1">#REF!</definedName>
    <definedName name="PSWInput_204" localSheetId="1" hidden="1">#REF!</definedName>
    <definedName name="PSWInput_204" hidden="1">#REF!</definedName>
    <definedName name="PSWInput_205" localSheetId="12" hidden="1">#REF!</definedName>
    <definedName name="PSWInput_205" localSheetId="13" hidden="1">#REF!</definedName>
    <definedName name="PSWInput_205" localSheetId="1" hidden="1">#REF!</definedName>
    <definedName name="PSWInput_205" hidden="1">#REF!</definedName>
    <definedName name="PSWInput_206" localSheetId="12" hidden="1">#REF!</definedName>
    <definedName name="PSWInput_206" localSheetId="13" hidden="1">#REF!</definedName>
    <definedName name="PSWInput_206" localSheetId="1" hidden="1">#REF!</definedName>
    <definedName name="PSWInput_206" hidden="1">#REF!</definedName>
    <definedName name="PSWInput_207" localSheetId="12" hidden="1">#REF!</definedName>
    <definedName name="PSWInput_207" localSheetId="13" hidden="1">#REF!</definedName>
    <definedName name="PSWInput_207" localSheetId="1" hidden="1">#REF!</definedName>
    <definedName name="PSWInput_207" hidden="1">#REF!</definedName>
    <definedName name="PSWInput_208" localSheetId="12" hidden="1">#REF!</definedName>
    <definedName name="PSWInput_208" localSheetId="13" hidden="1">#REF!</definedName>
    <definedName name="PSWInput_208" localSheetId="1" hidden="1">#REF!</definedName>
    <definedName name="PSWInput_208" hidden="1">#REF!</definedName>
    <definedName name="PSWInput_209" localSheetId="12" hidden="1">#REF!</definedName>
    <definedName name="PSWInput_209" localSheetId="13" hidden="1">#REF!</definedName>
    <definedName name="PSWInput_209" localSheetId="1" hidden="1">#REF!</definedName>
    <definedName name="PSWInput_209" hidden="1">#REF!</definedName>
    <definedName name="PSWInput_21" localSheetId="12" hidden="1">#REF!</definedName>
    <definedName name="PSWInput_21" localSheetId="13" hidden="1">#REF!</definedName>
    <definedName name="PSWInput_21" localSheetId="1" hidden="1">#REF!</definedName>
    <definedName name="PSWInput_21" hidden="1">#REF!</definedName>
    <definedName name="PSWInput_210" localSheetId="12" hidden="1">#REF!</definedName>
    <definedName name="PSWInput_210" localSheetId="13" hidden="1">#REF!</definedName>
    <definedName name="PSWInput_210" localSheetId="1" hidden="1">#REF!</definedName>
    <definedName name="PSWInput_210" hidden="1">#REF!</definedName>
    <definedName name="PSWInput_211" localSheetId="12" hidden="1">#REF!</definedName>
    <definedName name="PSWInput_211" localSheetId="13" hidden="1">#REF!</definedName>
    <definedName name="PSWInput_211" localSheetId="1" hidden="1">#REF!</definedName>
    <definedName name="PSWInput_211" hidden="1">#REF!</definedName>
    <definedName name="PSWInput_212" localSheetId="12" hidden="1">#REF!</definedName>
    <definedName name="PSWInput_212" localSheetId="13" hidden="1">#REF!</definedName>
    <definedName name="PSWInput_212" localSheetId="1" hidden="1">#REF!</definedName>
    <definedName name="PSWInput_212" hidden="1">#REF!</definedName>
    <definedName name="PSWInput_213" localSheetId="12" hidden="1">#REF!</definedName>
    <definedName name="PSWInput_213" localSheetId="13" hidden="1">#REF!</definedName>
    <definedName name="PSWInput_213" localSheetId="1" hidden="1">#REF!</definedName>
    <definedName name="PSWInput_213" hidden="1">#REF!</definedName>
    <definedName name="PSWInput_214" localSheetId="12" hidden="1">#REF!</definedName>
    <definedName name="PSWInput_214" localSheetId="13" hidden="1">#REF!</definedName>
    <definedName name="PSWInput_214" localSheetId="1" hidden="1">#REF!</definedName>
    <definedName name="PSWInput_214" hidden="1">#REF!</definedName>
    <definedName name="PSWInput_215" localSheetId="12" hidden="1">#REF!</definedName>
    <definedName name="PSWInput_215" localSheetId="13" hidden="1">#REF!</definedName>
    <definedName name="PSWInput_215" localSheetId="1" hidden="1">#REF!</definedName>
    <definedName name="PSWInput_215" hidden="1">#REF!</definedName>
    <definedName name="PSWInput_216" localSheetId="12" hidden="1">#REF!</definedName>
    <definedName name="PSWInput_216" localSheetId="13" hidden="1">#REF!</definedName>
    <definedName name="PSWInput_216" localSheetId="1" hidden="1">#REF!</definedName>
    <definedName name="PSWInput_216" hidden="1">#REF!</definedName>
    <definedName name="PSWInput_217" localSheetId="12" hidden="1">#REF!</definedName>
    <definedName name="PSWInput_217" localSheetId="13" hidden="1">#REF!</definedName>
    <definedName name="PSWInput_217" localSheetId="1" hidden="1">#REF!</definedName>
    <definedName name="PSWInput_217" hidden="1">#REF!</definedName>
    <definedName name="PSWInput_218" localSheetId="12" hidden="1">#REF!</definedName>
    <definedName name="PSWInput_218" localSheetId="13" hidden="1">#REF!</definedName>
    <definedName name="PSWInput_218" localSheetId="1" hidden="1">#REF!</definedName>
    <definedName name="PSWInput_218" hidden="1">#REF!</definedName>
    <definedName name="PSWInput_219" localSheetId="12" hidden="1">#REF!</definedName>
    <definedName name="PSWInput_219" localSheetId="13" hidden="1">#REF!</definedName>
    <definedName name="PSWInput_219" localSheetId="1" hidden="1">#REF!</definedName>
    <definedName name="PSWInput_219" hidden="1">#REF!</definedName>
    <definedName name="PSWInput_22" localSheetId="12" hidden="1">#REF!</definedName>
    <definedName name="PSWInput_22" localSheetId="13" hidden="1">#REF!</definedName>
    <definedName name="PSWInput_22" localSheetId="1" hidden="1">#REF!</definedName>
    <definedName name="PSWInput_22" hidden="1">#REF!</definedName>
    <definedName name="PSWInput_220" localSheetId="12" hidden="1">#REF!</definedName>
    <definedName name="PSWInput_220" localSheetId="13" hidden="1">#REF!</definedName>
    <definedName name="PSWInput_220" localSheetId="1" hidden="1">#REF!</definedName>
    <definedName name="PSWInput_220" hidden="1">#REF!</definedName>
    <definedName name="PSWInput_221" localSheetId="12" hidden="1">#REF!</definedName>
    <definedName name="PSWInput_221" localSheetId="13" hidden="1">#REF!</definedName>
    <definedName name="PSWInput_221" localSheetId="1" hidden="1">#REF!</definedName>
    <definedName name="PSWInput_221" hidden="1">#REF!</definedName>
    <definedName name="PSWInput_222" localSheetId="12" hidden="1">#REF!</definedName>
    <definedName name="PSWInput_222" localSheetId="13" hidden="1">#REF!</definedName>
    <definedName name="PSWInput_222" localSheetId="1" hidden="1">#REF!</definedName>
    <definedName name="PSWInput_222" hidden="1">#REF!</definedName>
    <definedName name="PSWInput_223" localSheetId="12" hidden="1">#REF!</definedName>
    <definedName name="PSWInput_223" localSheetId="13" hidden="1">#REF!</definedName>
    <definedName name="PSWInput_223" localSheetId="1" hidden="1">#REF!</definedName>
    <definedName name="PSWInput_223" hidden="1">#REF!</definedName>
    <definedName name="PSWInput_224" localSheetId="12" hidden="1">#REF!</definedName>
    <definedName name="PSWInput_224" localSheetId="13" hidden="1">#REF!</definedName>
    <definedName name="PSWInput_224" localSheetId="1" hidden="1">#REF!</definedName>
    <definedName name="PSWInput_224" hidden="1">#REF!</definedName>
    <definedName name="PSWInput_225" localSheetId="12" hidden="1">#REF!</definedName>
    <definedName name="PSWInput_225" localSheetId="13" hidden="1">#REF!</definedName>
    <definedName name="PSWInput_225" localSheetId="1" hidden="1">#REF!</definedName>
    <definedName name="PSWInput_225" hidden="1">#REF!</definedName>
    <definedName name="PSWInput_226" localSheetId="12" hidden="1">#REF!</definedName>
    <definedName name="PSWInput_226" localSheetId="13" hidden="1">#REF!</definedName>
    <definedName name="PSWInput_226" localSheetId="1" hidden="1">#REF!</definedName>
    <definedName name="PSWInput_226" hidden="1">#REF!</definedName>
    <definedName name="PSWInput_227" localSheetId="12" hidden="1">#REF!</definedName>
    <definedName name="PSWInput_227" localSheetId="13" hidden="1">#REF!</definedName>
    <definedName name="PSWInput_227" localSheetId="1" hidden="1">#REF!</definedName>
    <definedName name="PSWInput_227" hidden="1">#REF!</definedName>
    <definedName name="PSWInput_228" localSheetId="12" hidden="1">#REF!</definedName>
    <definedName name="PSWInput_228" localSheetId="13" hidden="1">#REF!</definedName>
    <definedName name="PSWInput_228" localSheetId="1" hidden="1">#REF!</definedName>
    <definedName name="PSWInput_228" hidden="1">#REF!</definedName>
    <definedName name="PSWInput_229" localSheetId="12" hidden="1">#REF!</definedName>
    <definedName name="PSWInput_229" localSheetId="13" hidden="1">#REF!</definedName>
    <definedName name="PSWInput_229" localSheetId="1" hidden="1">#REF!</definedName>
    <definedName name="PSWInput_229" hidden="1">#REF!</definedName>
    <definedName name="PSWInput_23" localSheetId="12" hidden="1">#REF!</definedName>
    <definedName name="PSWInput_23" localSheetId="13" hidden="1">#REF!</definedName>
    <definedName name="PSWInput_23" localSheetId="1" hidden="1">#REF!</definedName>
    <definedName name="PSWInput_23" hidden="1">#REF!</definedName>
    <definedName name="PSWInput_230" localSheetId="12" hidden="1">#REF!</definedName>
    <definedName name="PSWInput_230" localSheetId="13" hidden="1">#REF!</definedName>
    <definedName name="PSWInput_230" localSheetId="1" hidden="1">#REF!</definedName>
    <definedName name="PSWInput_230" hidden="1">#REF!</definedName>
    <definedName name="PSWInput_231" localSheetId="12" hidden="1">#REF!</definedName>
    <definedName name="PSWInput_231" localSheetId="13" hidden="1">#REF!</definedName>
    <definedName name="PSWInput_231" localSheetId="1" hidden="1">#REF!</definedName>
    <definedName name="PSWInput_231" hidden="1">#REF!</definedName>
    <definedName name="PSWInput_232" localSheetId="12" hidden="1">#REF!</definedName>
    <definedName name="PSWInput_232" localSheetId="13" hidden="1">#REF!</definedName>
    <definedName name="PSWInput_232" localSheetId="1" hidden="1">#REF!</definedName>
    <definedName name="PSWInput_232" hidden="1">#REF!</definedName>
    <definedName name="PSWInput_233" localSheetId="12" hidden="1">#REF!</definedName>
    <definedName name="PSWInput_233" localSheetId="13" hidden="1">#REF!</definedName>
    <definedName name="PSWInput_233" localSheetId="1" hidden="1">#REF!</definedName>
    <definedName name="PSWInput_233" hidden="1">#REF!</definedName>
    <definedName name="PSWInput_234" localSheetId="12" hidden="1">#REF!</definedName>
    <definedName name="PSWInput_234" localSheetId="13" hidden="1">#REF!</definedName>
    <definedName name="PSWInput_234" localSheetId="1" hidden="1">#REF!</definedName>
    <definedName name="PSWInput_234" hidden="1">#REF!</definedName>
    <definedName name="PSWInput_235" localSheetId="12" hidden="1">#REF!</definedName>
    <definedName name="PSWInput_235" localSheetId="13" hidden="1">#REF!</definedName>
    <definedName name="PSWInput_235" localSheetId="1" hidden="1">#REF!</definedName>
    <definedName name="PSWInput_235" hidden="1">#REF!</definedName>
    <definedName name="PSWInput_236" localSheetId="12" hidden="1">#REF!</definedName>
    <definedName name="PSWInput_236" localSheetId="13" hidden="1">#REF!</definedName>
    <definedName name="PSWInput_236" localSheetId="1" hidden="1">#REF!</definedName>
    <definedName name="PSWInput_236" hidden="1">#REF!</definedName>
    <definedName name="PSWInput_237" localSheetId="12" hidden="1">#REF!</definedName>
    <definedName name="PSWInput_237" localSheetId="13" hidden="1">#REF!</definedName>
    <definedName name="PSWInput_237" localSheetId="1" hidden="1">#REF!</definedName>
    <definedName name="PSWInput_237" hidden="1">#REF!</definedName>
    <definedName name="PSWInput_238" localSheetId="12" hidden="1">#REF!</definedName>
    <definedName name="PSWInput_238" localSheetId="13" hidden="1">#REF!</definedName>
    <definedName name="PSWInput_238" localSheetId="1" hidden="1">#REF!</definedName>
    <definedName name="PSWInput_238" hidden="1">#REF!</definedName>
    <definedName name="PSWInput_239" localSheetId="12" hidden="1">#REF!</definedName>
    <definedName name="PSWInput_239" localSheetId="13" hidden="1">#REF!</definedName>
    <definedName name="PSWInput_239" localSheetId="1" hidden="1">#REF!</definedName>
    <definedName name="PSWInput_239" hidden="1">#REF!</definedName>
    <definedName name="PSWInput_24" localSheetId="12" hidden="1">#REF!</definedName>
    <definedName name="PSWInput_24" localSheetId="13" hidden="1">#REF!</definedName>
    <definedName name="PSWInput_24" localSheetId="1" hidden="1">#REF!</definedName>
    <definedName name="PSWInput_24" hidden="1">#REF!</definedName>
    <definedName name="PSWInput_240" localSheetId="12" hidden="1">#REF!</definedName>
    <definedName name="PSWInput_240" localSheetId="13" hidden="1">#REF!</definedName>
    <definedName name="PSWInput_240" localSheetId="1" hidden="1">#REF!</definedName>
    <definedName name="PSWInput_240" hidden="1">#REF!</definedName>
    <definedName name="PSWInput_241" localSheetId="12" hidden="1">#REF!</definedName>
    <definedName name="PSWInput_241" localSheetId="13" hidden="1">#REF!</definedName>
    <definedName name="PSWInput_241" localSheetId="1" hidden="1">#REF!</definedName>
    <definedName name="PSWInput_241" hidden="1">#REF!</definedName>
    <definedName name="PSWInput_242" localSheetId="12" hidden="1">#REF!</definedName>
    <definedName name="PSWInput_242" localSheetId="13" hidden="1">#REF!</definedName>
    <definedName name="PSWInput_242" localSheetId="1" hidden="1">#REF!</definedName>
    <definedName name="PSWInput_242" hidden="1">#REF!</definedName>
    <definedName name="PSWInput_243" localSheetId="12" hidden="1">#REF!</definedName>
    <definedName name="PSWInput_243" localSheetId="13" hidden="1">#REF!</definedName>
    <definedName name="PSWInput_243" localSheetId="1" hidden="1">#REF!</definedName>
    <definedName name="PSWInput_243" hidden="1">#REF!</definedName>
    <definedName name="PSWInput_244" localSheetId="12" hidden="1">#REF!</definedName>
    <definedName name="PSWInput_244" localSheetId="13" hidden="1">#REF!</definedName>
    <definedName name="PSWInput_244" localSheetId="1" hidden="1">#REF!</definedName>
    <definedName name="PSWInput_244" hidden="1">#REF!</definedName>
    <definedName name="PSWInput_245" localSheetId="12" hidden="1">#REF!</definedName>
    <definedName name="PSWInput_245" localSheetId="13" hidden="1">#REF!</definedName>
    <definedName name="PSWInput_245" localSheetId="1" hidden="1">#REF!</definedName>
    <definedName name="PSWInput_245" hidden="1">#REF!</definedName>
    <definedName name="PSWInput_246" localSheetId="12" hidden="1">#REF!</definedName>
    <definedName name="PSWInput_246" localSheetId="13" hidden="1">#REF!</definedName>
    <definedName name="PSWInput_246" localSheetId="1" hidden="1">#REF!</definedName>
    <definedName name="PSWInput_246" hidden="1">#REF!</definedName>
    <definedName name="PSWInput_247" localSheetId="12" hidden="1">#REF!</definedName>
    <definedName name="PSWInput_247" localSheetId="13" hidden="1">#REF!</definedName>
    <definedName name="PSWInput_247" localSheetId="1" hidden="1">#REF!</definedName>
    <definedName name="PSWInput_247" hidden="1">#REF!</definedName>
    <definedName name="PSWInput_248" localSheetId="12" hidden="1">#REF!</definedName>
    <definedName name="PSWInput_248" localSheetId="13" hidden="1">#REF!</definedName>
    <definedName name="PSWInput_248" localSheetId="1" hidden="1">#REF!</definedName>
    <definedName name="PSWInput_248" hidden="1">#REF!</definedName>
    <definedName name="PSWInput_249" localSheetId="12" hidden="1">#REF!</definedName>
    <definedName name="PSWInput_249" localSheetId="13" hidden="1">#REF!</definedName>
    <definedName name="PSWInput_249" localSheetId="1" hidden="1">#REF!</definedName>
    <definedName name="PSWInput_249" hidden="1">#REF!</definedName>
    <definedName name="PSWInput_25" localSheetId="12" hidden="1">#REF!</definedName>
    <definedName name="PSWInput_25" localSheetId="13" hidden="1">#REF!</definedName>
    <definedName name="PSWInput_25" localSheetId="1" hidden="1">#REF!</definedName>
    <definedName name="PSWInput_25" hidden="1">#REF!</definedName>
    <definedName name="PSWInput_250" localSheetId="12" hidden="1">#REF!</definedName>
    <definedName name="PSWInput_250" localSheetId="13" hidden="1">#REF!</definedName>
    <definedName name="PSWInput_250" localSheetId="1" hidden="1">#REF!</definedName>
    <definedName name="PSWInput_250" hidden="1">#REF!</definedName>
    <definedName name="PSWInput_251" localSheetId="12" hidden="1">#REF!</definedName>
    <definedName name="PSWInput_251" localSheetId="13" hidden="1">#REF!</definedName>
    <definedName name="PSWInput_251" localSheetId="1" hidden="1">#REF!</definedName>
    <definedName name="PSWInput_251" hidden="1">#REF!</definedName>
    <definedName name="PSWInput_252" localSheetId="12" hidden="1">#REF!</definedName>
    <definedName name="PSWInput_252" localSheetId="13" hidden="1">#REF!</definedName>
    <definedName name="PSWInput_252" localSheetId="1" hidden="1">#REF!</definedName>
    <definedName name="PSWInput_252" hidden="1">#REF!</definedName>
    <definedName name="PSWInput_253" localSheetId="12" hidden="1">#REF!</definedName>
    <definedName name="PSWInput_253" localSheetId="13" hidden="1">#REF!</definedName>
    <definedName name="PSWInput_253" localSheetId="1" hidden="1">#REF!</definedName>
    <definedName name="PSWInput_253" hidden="1">#REF!</definedName>
    <definedName name="PSWInput_254" localSheetId="12" hidden="1">#REF!</definedName>
    <definedName name="PSWInput_254" localSheetId="13" hidden="1">#REF!</definedName>
    <definedName name="PSWInput_254" localSheetId="1" hidden="1">#REF!</definedName>
    <definedName name="PSWInput_254" hidden="1">#REF!</definedName>
    <definedName name="PSWInput_255" localSheetId="12" hidden="1">#REF!</definedName>
    <definedName name="PSWInput_255" localSheetId="13" hidden="1">#REF!</definedName>
    <definedName name="PSWInput_255" localSheetId="1" hidden="1">#REF!</definedName>
    <definedName name="PSWInput_255" hidden="1">#REF!</definedName>
    <definedName name="PSWInput_256" localSheetId="12" hidden="1">#REF!</definedName>
    <definedName name="PSWInput_256" localSheetId="13" hidden="1">#REF!</definedName>
    <definedName name="PSWInput_256" localSheetId="1" hidden="1">#REF!</definedName>
    <definedName name="PSWInput_256" hidden="1">#REF!</definedName>
    <definedName name="PSWInput_257" localSheetId="12" hidden="1">#REF!</definedName>
    <definedName name="PSWInput_257" localSheetId="13" hidden="1">#REF!</definedName>
    <definedName name="PSWInput_257" localSheetId="1" hidden="1">#REF!</definedName>
    <definedName name="PSWInput_257" hidden="1">#REF!</definedName>
    <definedName name="PSWInput_258" localSheetId="12" hidden="1">#REF!</definedName>
    <definedName name="PSWInput_258" localSheetId="13" hidden="1">#REF!</definedName>
    <definedName name="PSWInput_258" localSheetId="1" hidden="1">#REF!</definedName>
    <definedName name="PSWInput_258" hidden="1">#REF!</definedName>
    <definedName name="PSWInput_259" localSheetId="12" hidden="1">#REF!</definedName>
    <definedName name="PSWInput_259" localSheetId="13" hidden="1">#REF!</definedName>
    <definedName name="PSWInput_259" localSheetId="1" hidden="1">#REF!</definedName>
    <definedName name="PSWInput_259" hidden="1">#REF!</definedName>
    <definedName name="PSWInput_26" localSheetId="12" hidden="1">#REF!</definedName>
    <definedName name="PSWInput_26" localSheetId="13" hidden="1">#REF!</definedName>
    <definedName name="PSWInput_26" localSheetId="1" hidden="1">#REF!</definedName>
    <definedName name="PSWInput_26" hidden="1">#REF!</definedName>
    <definedName name="PSWInput_260" localSheetId="12" hidden="1">#REF!</definedName>
    <definedName name="PSWInput_260" localSheetId="13" hidden="1">#REF!</definedName>
    <definedName name="PSWInput_260" localSheetId="1" hidden="1">#REF!</definedName>
    <definedName name="PSWInput_260" hidden="1">#REF!</definedName>
    <definedName name="PSWInput_261" localSheetId="12" hidden="1">#REF!</definedName>
    <definedName name="PSWInput_261" localSheetId="13" hidden="1">#REF!</definedName>
    <definedName name="PSWInput_261" localSheetId="1" hidden="1">#REF!</definedName>
    <definedName name="PSWInput_261" hidden="1">#REF!</definedName>
    <definedName name="PSWInput_262" localSheetId="12" hidden="1">#REF!</definedName>
    <definedName name="PSWInput_262" localSheetId="13" hidden="1">#REF!</definedName>
    <definedName name="PSWInput_262" localSheetId="1" hidden="1">#REF!</definedName>
    <definedName name="PSWInput_262" hidden="1">#REF!</definedName>
    <definedName name="PSWInput_263" localSheetId="12" hidden="1">#REF!</definedName>
    <definedName name="PSWInput_263" localSheetId="13" hidden="1">#REF!</definedName>
    <definedName name="PSWInput_263" localSheetId="1" hidden="1">#REF!</definedName>
    <definedName name="PSWInput_263" hidden="1">#REF!</definedName>
    <definedName name="PSWInput_264" localSheetId="12" hidden="1">#REF!</definedName>
    <definedName name="PSWInput_264" localSheetId="13" hidden="1">#REF!</definedName>
    <definedName name="PSWInput_264" localSheetId="1" hidden="1">#REF!</definedName>
    <definedName name="PSWInput_264" hidden="1">#REF!</definedName>
    <definedName name="PSWInput_265" localSheetId="12" hidden="1">#REF!</definedName>
    <definedName name="PSWInput_265" localSheetId="13" hidden="1">#REF!</definedName>
    <definedName name="PSWInput_265" localSheetId="1" hidden="1">#REF!</definedName>
    <definedName name="PSWInput_265" hidden="1">#REF!</definedName>
    <definedName name="PSWInput_266" localSheetId="12" hidden="1">#REF!</definedName>
    <definedName name="PSWInput_266" localSheetId="13" hidden="1">#REF!</definedName>
    <definedName name="PSWInput_266" localSheetId="1" hidden="1">#REF!</definedName>
    <definedName name="PSWInput_266" hidden="1">#REF!</definedName>
    <definedName name="PSWInput_267" localSheetId="12" hidden="1">#REF!</definedName>
    <definedName name="PSWInput_267" localSheetId="13" hidden="1">#REF!</definedName>
    <definedName name="PSWInput_267" localSheetId="1" hidden="1">#REF!</definedName>
    <definedName name="PSWInput_267" hidden="1">#REF!</definedName>
    <definedName name="PSWInput_268" localSheetId="12" hidden="1">#REF!</definedName>
    <definedName name="PSWInput_268" localSheetId="13" hidden="1">#REF!</definedName>
    <definedName name="PSWInput_268" localSheetId="1" hidden="1">#REF!</definedName>
    <definedName name="PSWInput_268" hidden="1">#REF!</definedName>
    <definedName name="PSWInput_269" localSheetId="12" hidden="1">#REF!</definedName>
    <definedName name="PSWInput_269" localSheetId="13" hidden="1">#REF!</definedName>
    <definedName name="PSWInput_269" localSheetId="1" hidden="1">#REF!</definedName>
    <definedName name="PSWInput_269" hidden="1">#REF!</definedName>
    <definedName name="PSWInput_27" localSheetId="12" hidden="1">#REF!</definedName>
    <definedName name="PSWInput_27" localSheetId="13" hidden="1">#REF!</definedName>
    <definedName name="PSWInput_27" localSheetId="1" hidden="1">#REF!</definedName>
    <definedName name="PSWInput_27" hidden="1">#REF!</definedName>
    <definedName name="PSWInput_270" localSheetId="12" hidden="1">#REF!</definedName>
    <definedName name="PSWInput_270" localSheetId="13" hidden="1">#REF!</definedName>
    <definedName name="PSWInput_270" localSheetId="1" hidden="1">#REF!</definedName>
    <definedName name="PSWInput_270" hidden="1">#REF!</definedName>
    <definedName name="PSWInput_271" localSheetId="12" hidden="1">#REF!</definedName>
    <definedName name="PSWInput_271" localSheetId="13" hidden="1">#REF!</definedName>
    <definedName name="PSWInput_271" localSheetId="1" hidden="1">#REF!</definedName>
    <definedName name="PSWInput_271" hidden="1">#REF!</definedName>
    <definedName name="PSWInput_272" localSheetId="12" hidden="1">#REF!</definedName>
    <definedName name="PSWInput_272" localSheetId="13" hidden="1">#REF!</definedName>
    <definedName name="PSWInput_272" localSheetId="1" hidden="1">#REF!</definedName>
    <definedName name="PSWInput_272" hidden="1">#REF!</definedName>
    <definedName name="PSWInput_273" localSheetId="12" hidden="1">#REF!</definedName>
    <definedName name="PSWInput_273" localSheetId="13" hidden="1">#REF!</definedName>
    <definedName name="PSWInput_273" localSheetId="1" hidden="1">#REF!</definedName>
    <definedName name="PSWInput_273" hidden="1">#REF!</definedName>
    <definedName name="PSWInput_274" localSheetId="12" hidden="1">#REF!</definedName>
    <definedName name="PSWInput_274" localSheetId="13" hidden="1">#REF!</definedName>
    <definedName name="PSWInput_274" localSheetId="1" hidden="1">#REF!</definedName>
    <definedName name="PSWInput_274" hidden="1">#REF!</definedName>
    <definedName name="PSWInput_275" localSheetId="12" hidden="1">#REF!</definedName>
    <definedName name="PSWInput_275" localSheetId="13" hidden="1">#REF!</definedName>
    <definedName name="PSWInput_275" localSheetId="1" hidden="1">#REF!</definedName>
    <definedName name="PSWInput_275" hidden="1">#REF!</definedName>
    <definedName name="PSWInput_276" localSheetId="12" hidden="1">#REF!</definedName>
    <definedName name="PSWInput_276" localSheetId="13" hidden="1">#REF!</definedName>
    <definedName name="PSWInput_276" localSheetId="1" hidden="1">#REF!</definedName>
    <definedName name="PSWInput_276" hidden="1">#REF!</definedName>
    <definedName name="PSWInput_277" localSheetId="12" hidden="1">#REF!</definedName>
    <definedName name="PSWInput_277" localSheetId="13" hidden="1">#REF!</definedName>
    <definedName name="PSWInput_277" localSheetId="1" hidden="1">#REF!</definedName>
    <definedName name="PSWInput_277" hidden="1">#REF!</definedName>
    <definedName name="PSWInput_278" localSheetId="12" hidden="1">#REF!</definedName>
    <definedName name="PSWInput_278" localSheetId="13" hidden="1">#REF!</definedName>
    <definedName name="PSWInput_278" localSheetId="1" hidden="1">#REF!</definedName>
    <definedName name="PSWInput_278" hidden="1">#REF!</definedName>
    <definedName name="PSWInput_279" localSheetId="12" hidden="1">#REF!</definedName>
    <definedName name="PSWInput_279" localSheetId="13" hidden="1">#REF!</definedName>
    <definedName name="PSWInput_279" localSheetId="1" hidden="1">#REF!</definedName>
    <definedName name="PSWInput_279" hidden="1">#REF!</definedName>
    <definedName name="PSWInput_28" localSheetId="12" hidden="1">#REF!</definedName>
    <definedName name="PSWInput_28" localSheetId="13" hidden="1">#REF!</definedName>
    <definedName name="PSWInput_28" localSheetId="1" hidden="1">#REF!</definedName>
    <definedName name="PSWInput_28" hidden="1">#REF!</definedName>
    <definedName name="PSWInput_280" localSheetId="12" hidden="1">#REF!</definedName>
    <definedName name="PSWInput_280" localSheetId="13" hidden="1">#REF!</definedName>
    <definedName name="PSWInput_280" localSheetId="1" hidden="1">#REF!</definedName>
    <definedName name="PSWInput_280" hidden="1">#REF!</definedName>
    <definedName name="PSWInput_281" localSheetId="12" hidden="1">#REF!</definedName>
    <definedName name="PSWInput_281" localSheetId="13" hidden="1">#REF!</definedName>
    <definedName name="PSWInput_281" localSheetId="1" hidden="1">#REF!</definedName>
    <definedName name="PSWInput_281" hidden="1">#REF!</definedName>
    <definedName name="PSWInput_282" localSheetId="12" hidden="1">#REF!</definedName>
    <definedName name="PSWInput_282" localSheetId="13" hidden="1">#REF!</definedName>
    <definedName name="PSWInput_282" localSheetId="1" hidden="1">#REF!</definedName>
    <definedName name="PSWInput_282" hidden="1">#REF!</definedName>
    <definedName name="PSWInput_283" localSheetId="12" hidden="1">#REF!</definedName>
    <definedName name="PSWInput_283" localSheetId="13" hidden="1">#REF!</definedName>
    <definedName name="PSWInput_283" localSheetId="1" hidden="1">#REF!</definedName>
    <definedName name="PSWInput_283" hidden="1">#REF!</definedName>
    <definedName name="PSWInput_284" localSheetId="12" hidden="1">#REF!</definedName>
    <definedName name="PSWInput_284" localSheetId="13" hidden="1">#REF!</definedName>
    <definedName name="PSWInput_284" localSheetId="1" hidden="1">#REF!</definedName>
    <definedName name="PSWInput_284" hidden="1">#REF!</definedName>
    <definedName name="PSWInput_285" localSheetId="12" hidden="1">#REF!</definedName>
    <definedName name="PSWInput_285" localSheetId="13" hidden="1">#REF!</definedName>
    <definedName name="PSWInput_285" localSheetId="1" hidden="1">#REF!</definedName>
    <definedName name="PSWInput_285" hidden="1">#REF!</definedName>
    <definedName name="PSWInput_286" localSheetId="12" hidden="1">#REF!</definedName>
    <definedName name="PSWInput_286" localSheetId="13" hidden="1">#REF!</definedName>
    <definedName name="PSWInput_286" localSheetId="1" hidden="1">#REF!</definedName>
    <definedName name="PSWInput_286" hidden="1">#REF!</definedName>
    <definedName name="PSWInput_287" localSheetId="12" hidden="1">#REF!</definedName>
    <definedName name="PSWInput_287" localSheetId="13" hidden="1">#REF!</definedName>
    <definedName name="PSWInput_287" localSheetId="1" hidden="1">#REF!</definedName>
    <definedName name="PSWInput_287" hidden="1">#REF!</definedName>
    <definedName name="PSWInput_288" localSheetId="12" hidden="1">#REF!</definedName>
    <definedName name="PSWInput_288" localSheetId="13" hidden="1">#REF!</definedName>
    <definedName name="PSWInput_288" localSheetId="1" hidden="1">#REF!</definedName>
    <definedName name="PSWInput_288" hidden="1">#REF!</definedName>
    <definedName name="PSWInput_289" localSheetId="12" hidden="1">#REF!</definedName>
    <definedName name="PSWInput_289" localSheetId="13" hidden="1">#REF!</definedName>
    <definedName name="PSWInput_289" localSheetId="1" hidden="1">#REF!</definedName>
    <definedName name="PSWInput_289" hidden="1">#REF!</definedName>
    <definedName name="PSWInput_29" localSheetId="12" hidden="1">#REF!</definedName>
    <definedName name="PSWInput_29" localSheetId="13" hidden="1">#REF!</definedName>
    <definedName name="PSWInput_29" localSheetId="1" hidden="1">#REF!</definedName>
    <definedName name="PSWInput_29" hidden="1">#REF!</definedName>
    <definedName name="PSWInput_290" localSheetId="12" hidden="1">#REF!</definedName>
    <definedName name="PSWInput_290" localSheetId="13" hidden="1">#REF!</definedName>
    <definedName name="PSWInput_290" localSheetId="1" hidden="1">#REF!</definedName>
    <definedName name="PSWInput_290" hidden="1">#REF!</definedName>
    <definedName name="PSWInput_291" localSheetId="12" hidden="1">#REF!</definedName>
    <definedName name="PSWInput_291" localSheetId="13" hidden="1">#REF!</definedName>
    <definedName name="PSWInput_291" localSheetId="1" hidden="1">#REF!</definedName>
    <definedName name="PSWInput_291" hidden="1">#REF!</definedName>
    <definedName name="PSWInput_292" localSheetId="12" hidden="1">#REF!</definedName>
    <definedName name="PSWInput_292" localSheetId="13" hidden="1">#REF!</definedName>
    <definedName name="PSWInput_292" localSheetId="1" hidden="1">#REF!</definedName>
    <definedName name="PSWInput_292" hidden="1">#REF!</definedName>
    <definedName name="PSWInput_293" localSheetId="12" hidden="1">#REF!</definedName>
    <definedName name="PSWInput_293" localSheetId="13" hidden="1">#REF!</definedName>
    <definedName name="PSWInput_293" localSheetId="1" hidden="1">#REF!</definedName>
    <definedName name="PSWInput_293" hidden="1">#REF!</definedName>
    <definedName name="PSWInput_294" localSheetId="12" hidden="1">#REF!</definedName>
    <definedName name="PSWInput_294" localSheetId="13" hidden="1">#REF!</definedName>
    <definedName name="PSWInput_294" localSheetId="1" hidden="1">#REF!</definedName>
    <definedName name="PSWInput_294" hidden="1">#REF!</definedName>
    <definedName name="PSWInput_295" localSheetId="12" hidden="1">#REF!</definedName>
    <definedName name="PSWInput_295" localSheetId="13" hidden="1">#REF!</definedName>
    <definedName name="PSWInput_295" localSheetId="1" hidden="1">#REF!</definedName>
    <definedName name="PSWInput_295" hidden="1">#REF!</definedName>
    <definedName name="PSWInput_296" localSheetId="12" hidden="1">#REF!</definedName>
    <definedName name="PSWInput_296" localSheetId="13" hidden="1">#REF!</definedName>
    <definedName name="PSWInput_296" localSheetId="1" hidden="1">#REF!</definedName>
    <definedName name="PSWInput_296" hidden="1">#REF!</definedName>
    <definedName name="PSWInput_297" localSheetId="12" hidden="1">#REF!</definedName>
    <definedName name="PSWInput_297" localSheetId="13" hidden="1">#REF!</definedName>
    <definedName name="PSWInput_297" localSheetId="1" hidden="1">#REF!</definedName>
    <definedName name="PSWInput_297" hidden="1">#REF!</definedName>
    <definedName name="PSWInput_298" localSheetId="12" hidden="1">#REF!</definedName>
    <definedName name="PSWInput_298" localSheetId="13" hidden="1">#REF!</definedName>
    <definedName name="PSWInput_298" localSheetId="1" hidden="1">#REF!</definedName>
    <definedName name="PSWInput_298" hidden="1">#REF!</definedName>
    <definedName name="PSWInput_299" localSheetId="12" hidden="1">#REF!</definedName>
    <definedName name="PSWInput_299" localSheetId="13" hidden="1">#REF!</definedName>
    <definedName name="PSWInput_299" localSheetId="1" hidden="1">#REF!</definedName>
    <definedName name="PSWInput_299" hidden="1">#REF!</definedName>
    <definedName name="PSWInput_3" localSheetId="12" hidden="1">#REF!</definedName>
    <definedName name="PSWInput_3" localSheetId="13" hidden="1">#REF!</definedName>
    <definedName name="PSWInput_3" localSheetId="1" hidden="1">#REF!</definedName>
    <definedName name="PSWInput_3" hidden="1">#REF!</definedName>
    <definedName name="PSWInput_30" localSheetId="12" hidden="1">#REF!</definedName>
    <definedName name="PSWInput_30" localSheetId="13" hidden="1">#REF!</definedName>
    <definedName name="PSWInput_30" localSheetId="1" hidden="1">#REF!</definedName>
    <definedName name="PSWInput_30" hidden="1">#REF!</definedName>
    <definedName name="PSWInput_300" localSheetId="12" hidden="1">#REF!</definedName>
    <definedName name="PSWInput_300" localSheetId="13" hidden="1">#REF!</definedName>
    <definedName name="PSWInput_300" localSheetId="1" hidden="1">#REF!</definedName>
    <definedName name="PSWInput_300" hidden="1">#REF!</definedName>
    <definedName name="PSWInput_301" localSheetId="12" hidden="1">#REF!</definedName>
    <definedName name="PSWInput_301" localSheetId="13" hidden="1">#REF!</definedName>
    <definedName name="PSWInput_301" localSheetId="1" hidden="1">#REF!</definedName>
    <definedName name="PSWInput_301" hidden="1">#REF!</definedName>
    <definedName name="PSWInput_302" localSheetId="12" hidden="1">#REF!</definedName>
    <definedName name="PSWInput_302" localSheetId="13" hidden="1">#REF!</definedName>
    <definedName name="PSWInput_302" localSheetId="1" hidden="1">#REF!</definedName>
    <definedName name="PSWInput_302" hidden="1">#REF!</definedName>
    <definedName name="PSWInput_303" localSheetId="12" hidden="1">#REF!</definedName>
    <definedName name="PSWInput_303" localSheetId="13" hidden="1">#REF!</definedName>
    <definedName name="PSWInput_303" localSheetId="1" hidden="1">#REF!</definedName>
    <definedName name="PSWInput_303" hidden="1">#REF!</definedName>
    <definedName name="PSWInput_304" localSheetId="12" hidden="1">#REF!</definedName>
    <definedName name="PSWInput_304" localSheetId="13" hidden="1">#REF!</definedName>
    <definedName name="PSWInput_304" localSheetId="1" hidden="1">#REF!</definedName>
    <definedName name="PSWInput_304" hidden="1">#REF!</definedName>
    <definedName name="PSWInput_305" localSheetId="12" hidden="1">#REF!</definedName>
    <definedName name="PSWInput_305" localSheetId="13" hidden="1">#REF!</definedName>
    <definedName name="PSWInput_305" localSheetId="1" hidden="1">#REF!</definedName>
    <definedName name="PSWInput_305" hidden="1">#REF!</definedName>
    <definedName name="PSWInput_306" localSheetId="12" hidden="1">#REF!</definedName>
    <definedName name="PSWInput_306" localSheetId="13" hidden="1">#REF!</definedName>
    <definedName name="PSWInput_306" localSheetId="1" hidden="1">#REF!</definedName>
    <definedName name="PSWInput_306" hidden="1">#REF!</definedName>
    <definedName name="PSWInput_307" localSheetId="12" hidden="1">#REF!</definedName>
    <definedName name="PSWInput_307" localSheetId="13" hidden="1">#REF!</definedName>
    <definedName name="PSWInput_307" localSheetId="1" hidden="1">#REF!</definedName>
    <definedName name="PSWInput_307" hidden="1">#REF!</definedName>
    <definedName name="PSWInput_308" localSheetId="12" hidden="1">#REF!</definedName>
    <definedName name="PSWInput_308" localSheetId="13" hidden="1">#REF!</definedName>
    <definedName name="PSWInput_308" localSheetId="1" hidden="1">#REF!</definedName>
    <definedName name="PSWInput_308" hidden="1">#REF!</definedName>
    <definedName name="PSWInput_309" localSheetId="12" hidden="1">#REF!</definedName>
    <definedName name="PSWInput_309" localSheetId="13" hidden="1">#REF!</definedName>
    <definedName name="PSWInput_309" localSheetId="1" hidden="1">#REF!</definedName>
    <definedName name="PSWInput_309" hidden="1">#REF!</definedName>
    <definedName name="PSWInput_31" localSheetId="12" hidden="1">#REF!</definedName>
    <definedName name="PSWInput_31" localSheetId="13" hidden="1">#REF!</definedName>
    <definedName name="PSWInput_31" localSheetId="1" hidden="1">#REF!</definedName>
    <definedName name="PSWInput_31" hidden="1">#REF!</definedName>
    <definedName name="PSWInput_310" localSheetId="12" hidden="1">#REF!</definedName>
    <definedName name="PSWInput_310" localSheetId="13" hidden="1">#REF!</definedName>
    <definedName name="PSWInput_310" localSheetId="1" hidden="1">#REF!</definedName>
    <definedName name="PSWInput_310" hidden="1">#REF!</definedName>
    <definedName name="PSWInput_311" localSheetId="12" hidden="1">#REF!</definedName>
    <definedName name="PSWInput_311" localSheetId="13" hidden="1">#REF!</definedName>
    <definedName name="PSWInput_311" localSheetId="1" hidden="1">#REF!</definedName>
    <definedName name="PSWInput_311" hidden="1">#REF!</definedName>
    <definedName name="PSWInput_312" localSheetId="12" hidden="1">#REF!</definedName>
    <definedName name="PSWInput_312" localSheetId="13" hidden="1">#REF!</definedName>
    <definedName name="PSWInput_312" localSheetId="1" hidden="1">#REF!</definedName>
    <definedName name="PSWInput_312" hidden="1">#REF!</definedName>
    <definedName name="PSWInput_313" localSheetId="12" hidden="1">#REF!</definedName>
    <definedName name="PSWInput_313" localSheetId="13" hidden="1">#REF!</definedName>
    <definedName name="PSWInput_313" localSheetId="1" hidden="1">#REF!</definedName>
    <definedName name="PSWInput_313" hidden="1">#REF!</definedName>
    <definedName name="PSWInput_314" localSheetId="12" hidden="1">#REF!</definedName>
    <definedName name="PSWInput_314" localSheetId="13" hidden="1">#REF!</definedName>
    <definedName name="PSWInput_314" localSheetId="1" hidden="1">#REF!</definedName>
    <definedName name="PSWInput_314" hidden="1">#REF!</definedName>
    <definedName name="PSWInput_315" localSheetId="12" hidden="1">#REF!</definedName>
    <definedName name="PSWInput_315" localSheetId="13" hidden="1">#REF!</definedName>
    <definedName name="PSWInput_315" localSheetId="1" hidden="1">#REF!</definedName>
    <definedName name="PSWInput_315" hidden="1">#REF!</definedName>
    <definedName name="PSWInput_316" localSheetId="12" hidden="1">#REF!</definedName>
    <definedName name="PSWInput_316" localSheetId="13" hidden="1">#REF!</definedName>
    <definedName name="PSWInput_316" localSheetId="1" hidden="1">#REF!</definedName>
    <definedName name="PSWInput_316" hidden="1">#REF!</definedName>
    <definedName name="PSWInput_317" localSheetId="12" hidden="1">#REF!</definedName>
    <definedName name="PSWInput_317" localSheetId="13" hidden="1">#REF!</definedName>
    <definedName name="PSWInput_317" localSheetId="1" hidden="1">#REF!</definedName>
    <definedName name="PSWInput_317" hidden="1">#REF!</definedName>
    <definedName name="PSWInput_318" localSheetId="12" hidden="1">#REF!</definedName>
    <definedName name="PSWInput_318" localSheetId="13" hidden="1">#REF!</definedName>
    <definedName name="PSWInput_318" localSheetId="1" hidden="1">#REF!</definedName>
    <definedName name="PSWInput_318" hidden="1">#REF!</definedName>
    <definedName name="PSWInput_319" localSheetId="12" hidden="1">#REF!</definedName>
    <definedName name="PSWInput_319" localSheetId="13" hidden="1">#REF!</definedName>
    <definedName name="PSWInput_319" localSheetId="1" hidden="1">#REF!</definedName>
    <definedName name="PSWInput_319" hidden="1">#REF!</definedName>
    <definedName name="PSWInput_32" localSheetId="12" hidden="1">#REF!</definedName>
    <definedName name="PSWInput_32" localSheetId="13" hidden="1">#REF!</definedName>
    <definedName name="PSWInput_32" localSheetId="1" hidden="1">#REF!</definedName>
    <definedName name="PSWInput_32" hidden="1">#REF!</definedName>
    <definedName name="PSWInput_320" localSheetId="12" hidden="1">#REF!</definedName>
    <definedName name="PSWInput_320" localSheetId="13" hidden="1">#REF!</definedName>
    <definedName name="PSWInput_320" localSheetId="1" hidden="1">#REF!</definedName>
    <definedName name="PSWInput_320" hidden="1">#REF!</definedName>
    <definedName name="PSWInput_321" localSheetId="12" hidden="1">#REF!</definedName>
    <definedName name="PSWInput_321" localSheetId="13" hidden="1">#REF!</definedName>
    <definedName name="PSWInput_321" localSheetId="1" hidden="1">#REF!</definedName>
    <definedName name="PSWInput_321" hidden="1">#REF!</definedName>
    <definedName name="PSWInput_322" localSheetId="12" hidden="1">#REF!</definedName>
    <definedName name="PSWInput_322" localSheetId="13" hidden="1">#REF!</definedName>
    <definedName name="PSWInput_322" localSheetId="1" hidden="1">#REF!</definedName>
    <definedName name="PSWInput_322" hidden="1">#REF!</definedName>
    <definedName name="PSWInput_323" localSheetId="12" hidden="1">#REF!</definedName>
    <definedName name="PSWInput_323" localSheetId="13" hidden="1">#REF!</definedName>
    <definedName name="PSWInput_323" localSheetId="1" hidden="1">#REF!</definedName>
    <definedName name="PSWInput_323" hidden="1">#REF!</definedName>
    <definedName name="PSWInput_324" localSheetId="12" hidden="1">#REF!</definedName>
    <definedName name="PSWInput_324" localSheetId="13" hidden="1">#REF!</definedName>
    <definedName name="PSWInput_324" localSheetId="1" hidden="1">#REF!</definedName>
    <definedName name="PSWInput_324" hidden="1">#REF!</definedName>
    <definedName name="PSWInput_325" localSheetId="12" hidden="1">#REF!</definedName>
    <definedName name="PSWInput_325" localSheetId="13" hidden="1">#REF!</definedName>
    <definedName name="PSWInput_325" localSheetId="1" hidden="1">#REF!</definedName>
    <definedName name="PSWInput_325" hidden="1">#REF!</definedName>
    <definedName name="PSWInput_326" localSheetId="12" hidden="1">#REF!</definedName>
    <definedName name="PSWInput_326" localSheetId="13" hidden="1">#REF!</definedName>
    <definedName name="PSWInput_326" localSheetId="1" hidden="1">#REF!</definedName>
    <definedName name="PSWInput_326" hidden="1">#REF!</definedName>
    <definedName name="PSWInput_327" localSheetId="12" hidden="1">#REF!</definedName>
    <definedName name="PSWInput_327" localSheetId="13" hidden="1">#REF!</definedName>
    <definedName name="PSWInput_327" localSheetId="1" hidden="1">#REF!</definedName>
    <definedName name="PSWInput_327" hidden="1">#REF!</definedName>
    <definedName name="PSWInput_328" localSheetId="12" hidden="1">#REF!</definedName>
    <definedName name="PSWInput_328" localSheetId="13" hidden="1">#REF!</definedName>
    <definedName name="PSWInput_328" localSheetId="1" hidden="1">#REF!</definedName>
    <definedName name="PSWInput_328" hidden="1">#REF!</definedName>
    <definedName name="PSWInput_329" localSheetId="12" hidden="1">#REF!</definedName>
    <definedName name="PSWInput_329" localSheetId="13" hidden="1">#REF!</definedName>
    <definedName name="PSWInput_329" localSheetId="1" hidden="1">#REF!</definedName>
    <definedName name="PSWInput_329" hidden="1">#REF!</definedName>
    <definedName name="PSWInput_33" localSheetId="12" hidden="1">#REF!</definedName>
    <definedName name="PSWInput_33" localSheetId="13" hidden="1">#REF!</definedName>
    <definedName name="PSWInput_33" localSheetId="1" hidden="1">#REF!</definedName>
    <definedName name="PSWInput_33" hidden="1">#REF!</definedName>
    <definedName name="PSWInput_330" localSheetId="12" hidden="1">#REF!</definedName>
    <definedName name="PSWInput_330" localSheetId="13" hidden="1">#REF!</definedName>
    <definedName name="PSWInput_330" localSheetId="1" hidden="1">#REF!</definedName>
    <definedName name="PSWInput_330" hidden="1">#REF!</definedName>
    <definedName name="PSWInput_331" localSheetId="12" hidden="1">#REF!</definedName>
    <definedName name="PSWInput_331" localSheetId="13" hidden="1">#REF!</definedName>
    <definedName name="PSWInput_331" localSheetId="1" hidden="1">#REF!</definedName>
    <definedName name="PSWInput_331" hidden="1">#REF!</definedName>
    <definedName name="PSWInput_332" localSheetId="12" hidden="1">#REF!</definedName>
    <definedName name="PSWInput_332" localSheetId="13" hidden="1">#REF!</definedName>
    <definedName name="PSWInput_332" localSheetId="1" hidden="1">#REF!</definedName>
    <definedName name="PSWInput_332" hidden="1">#REF!</definedName>
    <definedName name="PSWInput_333" localSheetId="12" hidden="1">#REF!</definedName>
    <definedName name="PSWInput_333" localSheetId="13" hidden="1">#REF!</definedName>
    <definedName name="PSWInput_333" localSheetId="1" hidden="1">#REF!</definedName>
    <definedName name="PSWInput_333" hidden="1">#REF!</definedName>
    <definedName name="PSWInput_334" localSheetId="12" hidden="1">#REF!</definedName>
    <definedName name="PSWInput_334" localSheetId="13" hidden="1">#REF!</definedName>
    <definedName name="PSWInput_334" localSheetId="1" hidden="1">#REF!</definedName>
    <definedName name="PSWInput_334" hidden="1">#REF!</definedName>
    <definedName name="PSWInput_335" localSheetId="12" hidden="1">#REF!</definedName>
    <definedName name="PSWInput_335" localSheetId="13" hidden="1">#REF!</definedName>
    <definedName name="PSWInput_335" localSheetId="1" hidden="1">#REF!</definedName>
    <definedName name="PSWInput_335" hidden="1">#REF!</definedName>
    <definedName name="PSWInput_336" localSheetId="12" hidden="1">#REF!</definedName>
    <definedName name="PSWInput_336" localSheetId="13" hidden="1">#REF!</definedName>
    <definedName name="PSWInput_336" localSheetId="1" hidden="1">#REF!</definedName>
    <definedName name="PSWInput_336" hidden="1">#REF!</definedName>
    <definedName name="PSWInput_337" localSheetId="12" hidden="1">#REF!</definedName>
    <definedName name="PSWInput_337" localSheetId="13" hidden="1">#REF!</definedName>
    <definedName name="PSWInput_337" localSheetId="1" hidden="1">#REF!</definedName>
    <definedName name="PSWInput_337" hidden="1">#REF!</definedName>
    <definedName name="PSWInput_338" localSheetId="12" hidden="1">#REF!</definedName>
    <definedName name="PSWInput_338" localSheetId="13" hidden="1">#REF!</definedName>
    <definedName name="PSWInput_338" localSheetId="1" hidden="1">#REF!</definedName>
    <definedName name="PSWInput_338" hidden="1">#REF!</definedName>
    <definedName name="PSWInput_339" localSheetId="12" hidden="1">#REF!</definedName>
    <definedName name="PSWInput_339" localSheetId="13" hidden="1">#REF!</definedName>
    <definedName name="PSWInput_339" localSheetId="1" hidden="1">#REF!</definedName>
    <definedName name="PSWInput_339" hidden="1">#REF!</definedName>
    <definedName name="PSWInput_34" localSheetId="12" hidden="1">#REF!</definedName>
    <definedName name="PSWInput_34" localSheetId="13" hidden="1">#REF!</definedName>
    <definedName name="PSWInput_34" localSheetId="1" hidden="1">#REF!</definedName>
    <definedName name="PSWInput_34" hidden="1">#REF!</definedName>
    <definedName name="PSWInput_340" localSheetId="12" hidden="1">#REF!</definedName>
    <definedName name="PSWInput_340" localSheetId="13" hidden="1">#REF!</definedName>
    <definedName name="PSWInput_340" localSheetId="1" hidden="1">#REF!</definedName>
    <definedName name="PSWInput_340" hidden="1">#REF!</definedName>
    <definedName name="PSWInput_341" localSheetId="12" hidden="1">#REF!</definedName>
    <definedName name="PSWInput_341" localSheetId="13" hidden="1">#REF!</definedName>
    <definedName name="PSWInput_341" localSheetId="1" hidden="1">#REF!</definedName>
    <definedName name="PSWInput_341" hidden="1">#REF!</definedName>
    <definedName name="PSWInput_342" localSheetId="12" hidden="1">#REF!</definedName>
    <definedName name="PSWInput_342" localSheetId="13" hidden="1">#REF!</definedName>
    <definedName name="PSWInput_342" localSheetId="1" hidden="1">#REF!</definedName>
    <definedName name="PSWInput_342" hidden="1">#REF!</definedName>
    <definedName name="PSWInput_343" localSheetId="12" hidden="1">#REF!</definedName>
    <definedName name="PSWInput_343" localSheetId="13" hidden="1">#REF!</definedName>
    <definedName name="PSWInput_343" localSheetId="1" hidden="1">#REF!</definedName>
    <definedName name="PSWInput_343" hidden="1">#REF!</definedName>
    <definedName name="PSWInput_344" localSheetId="12" hidden="1">#REF!</definedName>
    <definedName name="PSWInput_344" localSheetId="13" hidden="1">#REF!</definedName>
    <definedName name="PSWInput_344" localSheetId="1" hidden="1">#REF!</definedName>
    <definedName name="PSWInput_344" hidden="1">#REF!</definedName>
    <definedName name="PSWInput_345" localSheetId="12" hidden="1">#REF!</definedName>
    <definedName name="PSWInput_345" localSheetId="13" hidden="1">#REF!</definedName>
    <definedName name="PSWInput_345" localSheetId="1" hidden="1">#REF!</definedName>
    <definedName name="PSWInput_345" hidden="1">#REF!</definedName>
    <definedName name="PSWInput_346" localSheetId="12" hidden="1">#REF!</definedName>
    <definedName name="PSWInput_346" localSheetId="13" hidden="1">#REF!</definedName>
    <definedName name="PSWInput_346" localSheetId="1" hidden="1">#REF!</definedName>
    <definedName name="PSWInput_346" hidden="1">#REF!</definedName>
    <definedName name="PSWInput_347" localSheetId="12" hidden="1">#REF!</definedName>
    <definedName name="PSWInput_347" localSheetId="13" hidden="1">#REF!</definedName>
    <definedName name="PSWInput_347" localSheetId="1" hidden="1">#REF!</definedName>
    <definedName name="PSWInput_347" hidden="1">#REF!</definedName>
    <definedName name="PSWInput_348" localSheetId="12" hidden="1">#REF!</definedName>
    <definedName name="PSWInput_348" localSheetId="13" hidden="1">#REF!</definedName>
    <definedName name="PSWInput_348" localSheetId="1" hidden="1">#REF!</definedName>
    <definedName name="PSWInput_348" hidden="1">#REF!</definedName>
    <definedName name="PSWInput_349" localSheetId="12" hidden="1">#REF!</definedName>
    <definedName name="PSWInput_349" localSheetId="13" hidden="1">#REF!</definedName>
    <definedName name="PSWInput_349" localSheetId="1" hidden="1">#REF!</definedName>
    <definedName name="PSWInput_349" hidden="1">#REF!</definedName>
    <definedName name="PSWInput_35" localSheetId="12" hidden="1">#REF!</definedName>
    <definedName name="PSWInput_35" localSheetId="13" hidden="1">#REF!</definedName>
    <definedName name="PSWInput_35" localSheetId="1" hidden="1">#REF!</definedName>
    <definedName name="PSWInput_35" hidden="1">#REF!</definedName>
    <definedName name="PSWInput_350" localSheetId="12" hidden="1">#REF!</definedName>
    <definedName name="PSWInput_350" localSheetId="13" hidden="1">#REF!</definedName>
    <definedName name="PSWInput_350" localSheetId="1" hidden="1">#REF!</definedName>
    <definedName name="PSWInput_350" hidden="1">#REF!</definedName>
    <definedName name="PSWInput_351" localSheetId="12" hidden="1">#REF!</definedName>
    <definedName name="PSWInput_351" localSheetId="13" hidden="1">#REF!</definedName>
    <definedName name="PSWInput_351" localSheetId="1" hidden="1">#REF!</definedName>
    <definedName name="PSWInput_351" hidden="1">#REF!</definedName>
    <definedName name="PSWInput_352" localSheetId="12" hidden="1">#REF!</definedName>
    <definedName name="PSWInput_352" localSheetId="13" hidden="1">#REF!</definedName>
    <definedName name="PSWInput_352" localSheetId="1" hidden="1">#REF!</definedName>
    <definedName name="PSWInput_352" hidden="1">#REF!</definedName>
    <definedName name="PSWInput_353" localSheetId="12" hidden="1">#REF!</definedName>
    <definedName name="PSWInput_353" localSheetId="13" hidden="1">#REF!</definedName>
    <definedName name="PSWInput_353" localSheetId="1" hidden="1">#REF!</definedName>
    <definedName name="PSWInput_353" hidden="1">#REF!</definedName>
    <definedName name="PSWInput_354" localSheetId="12" hidden="1">#REF!</definedName>
    <definedName name="PSWInput_354" localSheetId="13" hidden="1">#REF!</definedName>
    <definedName name="PSWInput_354" localSheetId="1" hidden="1">#REF!</definedName>
    <definedName name="PSWInput_354" hidden="1">#REF!</definedName>
    <definedName name="PSWInput_355" localSheetId="12" hidden="1">#REF!</definedName>
    <definedName name="PSWInput_355" localSheetId="13" hidden="1">#REF!</definedName>
    <definedName name="PSWInput_355" localSheetId="1" hidden="1">#REF!</definedName>
    <definedName name="PSWInput_355" hidden="1">#REF!</definedName>
    <definedName name="PSWInput_356" localSheetId="12" hidden="1">#REF!</definedName>
    <definedName name="PSWInput_356" localSheetId="13" hidden="1">#REF!</definedName>
    <definedName name="PSWInput_356" localSheetId="1" hidden="1">#REF!</definedName>
    <definedName name="PSWInput_356" hidden="1">#REF!</definedName>
    <definedName name="PSWInput_357" localSheetId="12" hidden="1">#REF!</definedName>
    <definedName name="PSWInput_357" localSheetId="13" hidden="1">#REF!</definedName>
    <definedName name="PSWInput_357" localSheetId="1" hidden="1">#REF!</definedName>
    <definedName name="PSWInput_357" hidden="1">#REF!</definedName>
    <definedName name="PSWInput_358" localSheetId="12" hidden="1">#REF!</definedName>
    <definedName name="PSWInput_358" localSheetId="13" hidden="1">#REF!</definedName>
    <definedName name="PSWInput_358" localSheetId="1" hidden="1">#REF!</definedName>
    <definedName name="PSWInput_358" hidden="1">#REF!</definedName>
    <definedName name="PSWInput_359" localSheetId="12" hidden="1">#REF!</definedName>
    <definedName name="PSWInput_359" localSheetId="13" hidden="1">#REF!</definedName>
    <definedName name="PSWInput_359" localSheetId="1" hidden="1">#REF!</definedName>
    <definedName name="PSWInput_359" hidden="1">#REF!</definedName>
    <definedName name="PSWInput_36" localSheetId="12" hidden="1">#REF!</definedName>
    <definedName name="PSWInput_36" localSheetId="13" hidden="1">#REF!</definedName>
    <definedName name="PSWInput_36" localSheetId="1" hidden="1">#REF!</definedName>
    <definedName name="PSWInput_36" hidden="1">#REF!</definedName>
    <definedName name="PSWInput_360" localSheetId="12" hidden="1">#REF!</definedName>
    <definedName name="PSWInput_360" localSheetId="13" hidden="1">#REF!</definedName>
    <definedName name="PSWInput_360" localSheetId="1" hidden="1">#REF!</definedName>
    <definedName name="PSWInput_360" hidden="1">#REF!</definedName>
    <definedName name="PSWInput_361" localSheetId="12" hidden="1">#REF!</definedName>
    <definedName name="PSWInput_361" localSheetId="13" hidden="1">#REF!</definedName>
    <definedName name="PSWInput_361" localSheetId="1" hidden="1">#REF!</definedName>
    <definedName name="PSWInput_361" hidden="1">#REF!</definedName>
    <definedName name="PSWInput_362" localSheetId="12" hidden="1">#REF!</definedName>
    <definedName name="PSWInput_362" localSheetId="13" hidden="1">#REF!</definedName>
    <definedName name="PSWInput_362" localSheetId="1" hidden="1">#REF!</definedName>
    <definedName name="PSWInput_362" hidden="1">#REF!</definedName>
    <definedName name="PSWInput_363" localSheetId="12" hidden="1">#REF!</definedName>
    <definedName name="PSWInput_363" localSheetId="13" hidden="1">#REF!</definedName>
    <definedName name="PSWInput_363" localSheetId="1" hidden="1">#REF!</definedName>
    <definedName name="PSWInput_363" hidden="1">#REF!</definedName>
    <definedName name="PSWInput_364" localSheetId="12" hidden="1">#REF!</definedName>
    <definedName name="PSWInput_364" localSheetId="13" hidden="1">#REF!</definedName>
    <definedName name="PSWInput_364" localSheetId="1" hidden="1">#REF!</definedName>
    <definedName name="PSWInput_364" hidden="1">#REF!</definedName>
    <definedName name="PSWInput_365" localSheetId="12" hidden="1">#REF!</definedName>
    <definedName name="PSWInput_365" localSheetId="13" hidden="1">#REF!</definedName>
    <definedName name="PSWInput_365" localSheetId="1" hidden="1">#REF!</definedName>
    <definedName name="PSWInput_365" hidden="1">#REF!</definedName>
    <definedName name="PSWInput_366" localSheetId="12" hidden="1">#REF!</definedName>
    <definedName name="PSWInput_366" localSheetId="13" hidden="1">#REF!</definedName>
    <definedName name="PSWInput_366" localSheetId="1" hidden="1">#REF!</definedName>
    <definedName name="PSWInput_366" hidden="1">#REF!</definedName>
    <definedName name="PSWInput_367" localSheetId="12" hidden="1">#REF!</definedName>
    <definedName name="PSWInput_367" localSheetId="13" hidden="1">#REF!</definedName>
    <definedName name="PSWInput_367" localSheetId="1" hidden="1">#REF!</definedName>
    <definedName name="PSWInput_367" hidden="1">#REF!</definedName>
    <definedName name="PSWInput_368" localSheetId="12" hidden="1">#REF!</definedName>
    <definedName name="PSWInput_368" localSheetId="13" hidden="1">#REF!</definedName>
    <definedName name="PSWInput_368" localSheetId="1" hidden="1">#REF!</definedName>
    <definedName name="PSWInput_368" hidden="1">#REF!</definedName>
    <definedName name="PSWInput_369" localSheetId="12" hidden="1">#REF!</definedName>
    <definedName name="PSWInput_369" localSheetId="13" hidden="1">#REF!</definedName>
    <definedName name="PSWInput_369" localSheetId="1" hidden="1">#REF!</definedName>
    <definedName name="PSWInput_369" hidden="1">#REF!</definedName>
    <definedName name="PSWInput_37" localSheetId="12" hidden="1">#REF!</definedName>
    <definedName name="PSWInput_37" localSheetId="13" hidden="1">#REF!</definedName>
    <definedName name="PSWInput_37" localSheetId="1" hidden="1">#REF!</definedName>
    <definedName name="PSWInput_37" hidden="1">#REF!</definedName>
    <definedName name="PSWInput_370" localSheetId="12" hidden="1">#REF!</definedName>
    <definedName name="PSWInput_370" localSheetId="13" hidden="1">#REF!</definedName>
    <definedName name="PSWInput_370" localSheetId="1" hidden="1">#REF!</definedName>
    <definedName name="PSWInput_370" hidden="1">#REF!</definedName>
    <definedName name="PSWInput_371" localSheetId="12" hidden="1">#REF!</definedName>
    <definedName name="PSWInput_371" localSheetId="13" hidden="1">#REF!</definedName>
    <definedName name="PSWInput_371" localSheetId="1" hidden="1">#REF!</definedName>
    <definedName name="PSWInput_371" hidden="1">#REF!</definedName>
    <definedName name="PSWInput_372" localSheetId="12" hidden="1">#REF!</definedName>
    <definedName name="PSWInput_372" localSheetId="13" hidden="1">#REF!</definedName>
    <definedName name="PSWInput_372" localSheetId="1" hidden="1">#REF!</definedName>
    <definedName name="PSWInput_372" hidden="1">#REF!</definedName>
    <definedName name="PSWInput_373" localSheetId="12" hidden="1">#REF!</definedName>
    <definedName name="PSWInput_373" localSheetId="13" hidden="1">#REF!</definedName>
    <definedName name="PSWInput_373" localSheetId="1" hidden="1">#REF!</definedName>
    <definedName name="PSWInput_373" hidden="1">#REF!</definedName>
    <definedName name="PSWInput_374" localSheetId="12" hidden="1">#REF!</definedName>
    <definedName name="PSWInput_374" localSheetId="13" hidden="1">#REF!</definedName>
    <definedName name="PSWInput_374" localSheetId="1" hidden="1">#REF!</definedName>
    <definedName name="PSWInput_374" hidden="1">#REF!</definedName>
    <definedName name="PSWInput_375" localSheetId="12" hidden="1">#REF!</definedName>
    <definedName name="PSWInput_375" localSheetId="13" hidden="1">#REF!</definedName>
    <definedName name="PSWInput_375" localSheetId="1" hidden="1">#REF!</definedName>
    <definedName name="PSWInput_375" hidden="1">#REF!</definedName>
    <definedName name="PSWInput_376" localSheetId="12" hidden="1">#REF!</definedName>
    <definedName name="PSWInput_376" localSheetId="13" hidden="1">#REF!</definedName>
    <definedName name="PSWInput_376" localSheetId="1" hidden="1">#REF!</definedName>
    <definedName name="PSWInput_376" hidden="1">#REF!</definedName>
    <definedName name="PSWInput_377" localSheetId="12" hidden="1">#REF!</definedName>
    <definedName name="PSWInput_377" localSheetId="13" hidden="1">#REF!</definedName>
    <definedName name="PSWInput_377" localSheetId="1" hidden="1">#REF!</definedName>
    <definedName name="PSWInput_377" hidden="1">#REF!</definedName>
    <definedName name="PSWInput_378" localSheetId="12" hidden="1">#REF!</definedName>
    <definedName name="PSWInput_378" localSheetId="13" hidden="1">#REF!</definedName>
    <definedName name="PSWInput_378" localSheetId="1" hidden="1">#REF!</definedName>
    <definedName name="PSWInput_378" hidden="1">#REF!</definedName>
    <definedName name="PSWInput_379" localSheetId="12" hidden="1">#REF!</definedName>
    <definedName name="PSWInput_379" localSheetId="13" hidden="1">#REF!</definedName>
    <definedName name="PSWInput_379" localSheetId="1" hidden="1">#REF!</definedName>
    <definedName name="PSWInput_379" hidden="1">#REF!</definedName>
    <definedName name="PSWInput_38" localSheetId="12" hidden="1">#REF!</definedName>
    <definedName name="PSWInput_38" localSheetId="13" hidden="1">#REF!</definedName>
    <definedName name="PSWInput_38" localSheetId="1" hidden="1">#REF!</definedName>
    <definedName name="PSWInput_38" hidden="1">#REF!</definedName>
    <definedName name="PSWInput_380" localSheetId="12" hidden="1">#REF!</definedName>
    <definedName name="PSWInput_380" localSheetId="13" hidden="1">#REF!</definedName>
    <definedName name="PSWInput_380" localSheetId="1" hidden="1">#REF!</definedName>
    <definedName name="PSWInput_380" hidden="1">#REF!</definedName>
    <definedName name="PSWInput_381" localSheetId="12" hidden="1">#REF!</definedName>
    <definedName name="PSWInput_381" localSheetId="13" hidden="1">#REF!</definedName>
    <definedName name="PSWInput_381" localSheetId="1" hidden="1">#REF!</definedName>
    <definedName name="PSWInput_381" hidden="1">#REF!</definedName>
    <definedName name="PSWInput_382" localSheetId="12" hidden="1">#REF!</definedName>
    <definedName name="PSWInput_382" localSheetId="13" hidden="1">#REF!</definedName>
    <definedName name="PSWInput_382" localSheetId="1" hidden="1">#REF!</definedName>
    <definedName name="PSWInput_382" hidden="1">#REF!</definedName>
    <definedName name="PSWInput_383" localSheetId="12" hidden="1">#REF!</definedName>
    <definedName name="PSWInput_383" localSheetId="13" hidden="1">#REF!</definedName>
    <definedName name="PSWInput_383" localSheetId="1" hidden="1">#REF!</definedName>
    <definedName name="PSWInput_383" hidden="1">#REF!</definedName>
    <definedName name="PSWInput_384" localSheetId="12" hidden="1">#REF!</definedName>
    <definedName name="PSWInput_384" localSheetId="13" hidden="1">#REF!</definedName>
    <definedName name="PSWInput_384" localSheetId="1" hidden="1">#REF!</definedName>
    <definedName name="PSWInput_384" hidden="1">#REF!</definedName>
    <definedName name="PSWInput_385" localSheetId="12" hidden="1">#REF!</definedName>
    <definedName name="PSWInput_385" localSheetId="13" hidden="1">#REF!</definedName>
    <definedName name="PSWInput_385" localSheetId="1" hidden="1">#REF!</definedName>
    <definedName name="PSWInput_385" hidden="1">#REF!</definedName>
    <definedName name="PSWInput_386" localSheetId="12" hidden="1">#REF!</definedName>
    <definedName name="PSWInput_386" localSheetId="13" hidden="1">#REF!</definedName>
    <definedName name="PSWInput_386" localSheetId="1" hidden="1">#REF!</definedName>
    <definedName name="PSWInput_386" hidden="1">#REF!</definedName>
    <definedName name="PSWInput_387" localSheetId="12" hidden="1">#REF!</definedName>
    <definedName name="PSWInput_387" localSheetId="13" hidden="1">#REF!</definedName>
    <definedName name="PSWInput_387" localSheetId="1" hidden="1">#REF!</definedName>
    <definedName name="PSWInput_387" hidden="1">#REF!</definedName>
    <definedName name="PSWInput_388" localSheetId="12" hidden="1">#REF!</definedName>
    <definedName name="PSWInput_388" localSheetId="13" hidden="1">#REF!</definedName>
    <definedName name="PSWInput_388" localSheetId="1" hidden="1">#REF!</definedName>
    <definedName name="PSWInput_388" hidden="1">#REF!</definedName>
    <definedName name="PSWInput_389" localSheetId="12" hidden="1">#REF!</definedName>
    <definedName name="PSWInput_389" localSheetId="13" hidden="1">#REF!</definedName>
    <definedName name="PSWInput_389" localSheetId="1" hidden="1">#REF!</definedName>
    <definedName name="PSWInput_389" hidden="1">#REF!</definedName>
    <definedName name="PSWInput_39" localSheetId="12" hidden="1">#REF!</definedName>
    <definedName name="PSWInput_39" localSheetId="13" hidden="1">#REF!</definedName>
    <definedName name="PSWInput_39" localSheetId="1" hidden="1">#REF!</definedName>
    <definedName name="PSWInput_39" hidden="1">#REF!</definedName>
    <definedName name="PSWInput_390" localSheetId="12" hidden="1">#REF!</definedName>
    <definedName name="PSWInput_390" localSheetId="13" hidden="1">#REF!</definedName>
    <definedName name="PSWInput_390" localSheetId="1" hidden="1">#REF!</definedName>
    <definedName name="PSWInput_390" hidden="1">#REF!</definedName>
    <definedName name="PSWInput_391" localSheetId="12" hidden="1">#REF!</definedName>
    <definedName name="PSWInput_391" localSheetId="13" hidden="1">#REF!</definedName>
    <definedName name="PSWInput_391" localSheetId="1" hidden="1">#REF!</definedName>
    <definedName name="PSWInput_391" hidden="1">#REF!</definedName>
    <definedName name="PSWInput_392" localSheetId="12" hidden="1">#REF!</definedName>
    <definedName name="PSWInput_392" localSheetId="13" hidden="1">#REF!</definedName>
    <definedName name="PSWInput_392" localSheetId="1" hidden="1">#REF!</definedName>
    <definedName name="PSWInput_392" hidden="1">#REF!</definedName>
    <definedName name="PSWInput_393" localSheetId="12" hidden="1">#REF!</definedName>
    <definedName name="PSWInput_393" localSheetId="13" hidden="1">#REF!</definedName>
    <definedName name="PSWInput_393" localSheetId="1" hidden="1">#REF!</definedName>
    <definedName name="PSWInput_393" hidden="1">#REF!</definedName>
    <definedName name="PSWInput_394" localSheetId="12" hidden="1">#REF!</definedName>
    <definedName name="PSWInput_394" localSheetId="13" hidden="1">#REF!</definedName>
    <definedName name="PSWInput_394" localSheetId="1" hidden="1">#REF!</definedName>
    <definedName name="PSWInput_394" hidden="1">#REF!</definedName>
    <definedName name="PSWInput_395" localSheetId="12" hidden="1">#REF!</definedName>
    <definedName name="PSWInput_395" localSheetId="13" hidden="1">#REF!</definedName>
    <definedName name="PSWInput_395" localSheetId="1" hidden="1">#REF!</definedName>
    <definedName name="PSWInput_395" hidden="1">#REF!</definedName>
    <definedName name="PSWInput_396" localSheetId="12" hidden="1">#REF!</definedName>
    <definedName name="PSWInput_396" localSheetId="13" hidden="1">#REF!</definedName>
    <definedName name="PSWInput_396" localSheetId="1" hidden="1">#REF!</definedName>
    <definedName name="PSWInput_396" hidden="1">#REF!</definedName>
    <definedName name="PSWInput_397" localSheetId="12" hidden="1">#REF!</definedName>
    <definedName name="PSWInput_397" localSheetId="13" hidden="1">#REF!</definedName>
    <definedName name="PSWInput_397" localSheetId="1" hidden="1">#REF!</definedName>
    <definedName name="PSWInput_397" hidden="1">#REF!</definedName>
    <definedName name="PSWInput_398" localSheetId="12" hidden="1">#REF!</definedName>
    <definedName name="PSWInput_398" localSheetId="13" hidden="1">#REF!</definedName>
    <definedName name="PSWInput_398" localSheetId="1" hidden="1">#REF!</definedName>
    <definedName name="PSWInput_398" hidden="1">#REF!</definedName>
    <definedName name="PSWInput_399" localSheetId="12" hidden="1">#REF!</definedName>
    <definedName name="PSWInput_399" localSheetId="13" hidden="1">#REF!</definedName>
    <definedName name="PSWInput_399" localSheetId="1" hidden="1">#REF!</definedName>
    <definedName name="PSWInput_399" hidden="1">#REF!</definedName>
    <definedName name="PSWInput_4" localSheetId="12" hidden="1">#REF!</definedName>
    <definedName name="PSWInput_4" localSheetId="13" hidden="1">#REF!</definedName>
    <definedName name="PSWInput_4" localSheetId="1" hidden="1">#REF!</definedName>
    <definedName name="PSWInput_4" hidden="1">#REF!</definedName>
    <definedName name="PSWInput_40" localSheetId="12" hidden="1">#REF!</definedName>
    <definedName name="PSWInput_40" localSheetId="13" hidden="1">#REF!</definedName>
    <definedName name="PSWInput_40" localSheetId="1" hidden="1">#REF!</definedName>
    <definedName name="PSWInput_40" hidden="1">#REF!</definedName>
    <definedName name="PSWInput_400" localSheetId="12" hidden="1">#REF!</definedName>
    <definedName name="PSWInput_400" localSheetId="13" hidden="1">#REF!</definedName>
    <definedName name="PSWInput_400" localSheetId="1" hidden="1">#REF!</definedName>
    <definedName name="PSWInput_400" hidden="1">#REF!</definedName>
    <definedName name="PSWInput_401" localSheetId="12" hidden="1">#REF!</definedName>
    <definedName name="PSWInput_401" localSheetId="13" hidden="1">#REF!</definedName>
    <definedName name="PSWInput_401" localSheetId="1" hidden="1">#REF!</definedName>
    <definedName name="PSWInput_401" hidden="1">#REF!</definedName>
    <definedName name="PSWInput_402" localSheetId="12" hidden="1">#REF!</definedName>
    <definedName name="PSWInput_402" localSheetId="13" hidden="1">#REF!</definedName>
    <definedName name="PSWInput_402" localSheetId="1" hidden="1">#REF!</definedName>
    <definedName name="PSWInput_402" hidden="1">#REF!</definedName>
    <definedName name="PSWInput_403" localSheetId="12" hidden="1">#REF!</definedName>
    <definedName name="PSWInput_403" localSheetId="13" hidden="1">#REF!</definedName>
    <definedName name="PSWInput_403" localSheetId="1" hidden="1">#REF!</definedName>
    <definedName name="PSWInput_403" hidden="1">#REF!</definedName>
    <definedName name="PSWInput_404" localSheetId="12" hidden="1">#REF!</definedName>
    <definedName name="PSWInput_404" localSheetId="13" hidden="1">#REF!</definedName>
    <definedName name="PSWInput_404" localSheetId="1" hidden="1">#REF!</definedName>
    <definedName name="PSWInput_404" hidden="1">#REF!</definedName>
    <definedName name="PSWInput_405" localSheetId="12" hidden="1">#REF!</definedName>
    <definedName name="PSWInput_405" localSheetId="13" hidden="1">#REF!</definedName>
    <definedName name="PSWInput_405" localSheetId="1" hidden="1">#REF!</definedName>
    <definedName name="PSWInput_405" hidden="1">#REF!</definedName>
    <definedName name="PSWInput_406" localSheetId="12" hidden="1">#REF!</definedName>
    <definedName name="PSWInput_406" localSheetId="13" hidden="1">#REF!</definedName>
    <definedName name="PSWInput_406" localSheetId="1" hidden="1">#REF!</definedName>
    <definedName name="PSWInput_406" hidden="1">#REF!</definedName>
    <definedName name="PSWInput_407" localSheetId="12" hidden="1">#REF!</definedName>
    <definedName name="PSWInput_407" localSheetId="13" hidden="1">#REF!</definedName>
    <definedName name="PSWInput_407" localSheetId="1" hidden="1">#REF!</definedName>
    <definedName name="PSWInput_407" hidden="1">#REF!</definedName>
    <definedName name="PSWInput_408" localSheetId="12" hidden="1">#REF!</definedName>
    <definedName name="PSWInput_408" localSheetId="13" hidden="1">#REF!</definedName>
    <definedName name="PSWInput_408" localSheetId="1" hidden="1">#REF!</definedName>
    <definedName name="PSWInput_408" hidden="1">#REF!</definedName>
    <definedName name="PSWInput_409" localSheetId="12" hidden="1">#REF!</definedName>
    <definedName name="PSWInput_409" localSheetId="13" hidden="1">#REF!</definedName>
    <definedName name="PSWInput_409" localSheetId="1" hidden="1">#REF!</definedName>
    <definedName name="PSWInput_409" hidden="1">#REF!</definedName>
    <definedName name="PSWInput_41" localSheetId="12" hidden="1">#REF!</definedName>
    <definedName name="PSWInput_41" localSheetId="13" hidden="1">#REF!</definedName>
    <definedName name="PSWInput_41" localSheetId="1" hidden="1">#REF!</definedName>
    <definedName name="PSWInput_41" hidden="1">#REF!</definedName>
    <definedName name="PSWInput_410" localSheetId="12" hidden="1">#REF!</definedName>
    <definedName name="PSWInput_410" localSheetId="13" hidden="1">#REF!</definedName>
    <definedName name="PSWInput_410" localSheetId="1" hidden="1">#REF!</definedName>
    <definedName name="PSWInput_410" hidden="1">#REF!</definedName>
    <definedName name="PSWInput_411" localSheetId="12" hidden="1">#REF!</definedName>
    <definedName name="PSWInput_411" localSheetId="13" hidden="1">#REF!</definedName>
    <definedName name="PSWInput_411" localSheetId="1" hidden="1">#REF!</definedName>
    <definedName name="PSWInput_411" hidden="1">#REF!</definedName>
    <definedName name="PSWInput_412" localSheetId="12" hidden="1">#REF!</definedName>
    <definedName name="PSWInput_412" localSheetId="13" hidden="1">#REF!</definedName>
    <definedName name="PSWInput_412" localSheetId="1" hidden="1">#REF!</definedName>
    <definedName name="PSWInput_412" hidden="1">#REF!</definedName>
    <definedName name="PSWInput_413" localSheetId="12" hidden="1">#REF!</definedName>
    <definedName name="PSWInput_413" localSheetId="13" hidden="1">#REF!</definedName>
    <definedName name="PSWInput_413" localSheetId="1" hidden="1">#REF!</definedName>
    <definedName name="PSWInput_413" hidden="1">#REF!</definedName>
    <definedName name="PSWInput_414" localSheetId="12" hidden="1">#REF!</definedName>
    <definedName name="PSWInput_414" localSheetId="13" hidden="1">#REF!</definedName>
    <definedName name="PSWInput_414" localSheetId="1" hidden="1">#REF!</definedName>
    <definedName name="PSWInput_414" hidden="1">#REF!</definedName>
    <definedName name="PSWInput_415" localSheetId="12" hidden="1">#REF!</definedName>
    <definedName name="PSWInput_415" localSheetId="13" hidden="1">#REF!</definedName>
    <definedName name="PSWInput_415" localSheetId="1" hidden="1">#REF!</definedName>
    <definedName name="PSWInput_415" hidden="1">#REF!</definedName>
    <definedName name="PSWInput_416" localSheetId="12" hidden="1">#REF!</definedName>
    <definedName name="PSWInput_416" localSheetId="13" hidden="1">#REF!</definedName>
    <definedName name="PSWInput_416" localSheetId="1" hidden="1">#REF!</definedName>
    <definedName name="PSWInput_416" hidden="1">#REF!</definedName>
    <definedName name="PSWInput_417" localSheetId="12" hidden="1">#REF!</definedName>
    <definedName name="PSWInput_417" localSheetId="13" hidden="1">#REF!</definedName>
    <definedName name="PSWInput_417" localSheetId="1" hidden="1">#REF!</definedName>
    <definedName name="PSWInput_417" hidden="1">#REF!</definedName>
    <definedName name="PSWInput_418" localSheetId="12" hidden="1">#REF!</definedName>
    <definedName name="PSWInput_418" localSheetId="13" hidden="1">#REF!</definedName>
    <definedName name="PSWInput_418" localSheetId="1" hidden="1">#REF!</definedName>
    <definedName name="PSWInput_418" hidden="1">#REF!</definedName>
    <definedName name="PSWInput_419" localSheetId="12" hidden="1">#REF!</definedName>
    <definedName name="PSWInput_419" localSheetId="13" hidden="1">#REF!</definedName>
    <definedName name="PSWInput_419" localSheetId="1" hidden="1">#REF!</definedName>
    <definedName name="PSWInput_419" hidden="1">#REF!</definedName>
    <definedName name="PSWInput_42" localSheetId="12" hidden="1">#REF!</definedName>
    <definedName name="PSWInput_42" localSheetId="13" hidden="1">#REF!</definedName>
    <definedName name="PSWInput_42" localSheetId="1" hidden="1">#REF!</definedName>
    <definedName name="PSWInput_42" hidden="1">#REF!</definedName>
    <definedName name="PSWInput_420" localSheetId="12" hidden="1">#REF!</definedName>
    <definedName name="PSWInput_420" localSheetId="13" hidden="1">#REF!</definedName>
    <definedName name="PSWInput_420" localSheetId="1" hidden="1">#REF!</definedName>
    <definedName name="PSWInput_420" hidden="1">#REF!</definedName>
    <definedName name="PSWInput_421" localSheetId="12" hidden="1">#REF!</definedName>
    <definedName name="PSWInput_421" localSheetId="13" hidden="1">#REF!</definedName>
    <definedName name="PSWInput_421" localSheetId="1" hidden="1">#REF!</definedName>
    <definedName name="PSWInput_421" hidden="1">#REF!</definedName>
    <definedName name="PSWInput_422" localSheetId="12" hidden="1">#REF!</definedName>
    <definedName name="PSWInput_422" localSheetId="13" hidden="1">#REF!</definedName>
    <definedName name="PSWInput_422" localSheetId="1" hidden="1">#REF!</definedName>
    <definedName name="PSWInput_422" hidden="1">#REF!</definedName>
    <definedName name="PSWInput_423" localSheetId="12" hidden="1">#REF!</definedName>
    <definedName name="PSWInput_423" localSheetId="13" hidden="1">#REF!</definedName>
    <definedName name="PSWInput_423" localSheetId="1" hidden="1">#REF!</definedName>
    <definedName name="PSWInput_423" hidden="1">#REF!</definedName>
    <definedName name="PSWInput_424" localSheetId="12" hidden="1">#REF!</definedName>
    <definedName name="PSWInput_424" localSheetId="13" hidden="1">#REF!</definedName>
    <definedName name="PSWInput_424" localSheetId="1" hidden="1">#REF!</definedName>
    <definedName name="PSWInput_424" hidden="1">#REF!</definedName>
    <definedName name="PSWInput_425" localSheetId="12" hidden="1">#REF!</definedName>
    <definedName name="PSWInput_425" localSheetId="13" hidden="1">#REF!</definedName>
    <definedName name="PSWInput_425" localSheetId="1" hidden="1">#REF!</definedName>
    <definedName name="PSWInput_425" hidden="1">#REF!</definedName>
    <definedName name="PSWInput_426" localSheetId="12" hidden="1">#REF!</definedName>
    <definedName name="PSWInput_426" localSheetId="13" hidden="1">#REF!</definedName>
    <definedName name="PSWInput_426" localSheetId="1" hidden="1">#REF!</definedName>
    <definedName name="PSWInput_426" hidden="1">#REF!</definedName>
    <definedName name="PSWInput_427" localSheetId="12" hidden="1">#REF!</definedName>
    <definedName name="PSWInput_427" localSheetId="13" hidden="1">#REF!</definedName>
    <definedName name="PSWInput_427" localSheetId="1" hidden="1">#REF!</definedName>
    <definedName name="PSWInput_427" hidden="1">#REF!</definedName>
    <definedName name="PSWInput_428" localSheetId="12" hidden="1">#REF!</definedName>
    <definedName name="PSWInput_428" localSheetId="13" hidden="1">#REF!</definedName>
    <definedName name="PSWInput_428" localSheetId="1" hidden="1">#REF!</definedName>
    <definedName name="PSWInput_428" hidden="1">#REF!</definedName>
    <definedName name="PSWInput_429" localSheetId="12" hidden="1">#REF!</definedName>
    <definedName name="PSWInput_429" localSheetId="13" hidden="1">#REF!</definedName>
    <definedName name="PSWInput_429" localSheetId="1" hidden="1">#REF!</definedName>
    <definedName name="PSWInput_429" hidden="1">#REF!</definedName>
    <definedName name="PSWInput_43" localSheetId="12" hidden="1">#REF!</definedName>
    <definedName name="PSWInput_43" localSheetId="13" hidden="1">#REF!</definedName>
    <definedName name="PSWInput_43" localSheetId="1" hidden="1">#REF!</definedName>
    <definedName name="PSWInput_43" hidden="1">#REF!</definedName>
    <definedName name="PSWInput_430" localSheetId="12" hidden="1">#REF!</definedName>
    <definedName name="PSWInput_430" localSheetId="13" hidden="1">#REF!</definedName>
    <definedName name="PSWInput_430" localSheetId="1" hidden="1">#REF!</definedName>
    <definedName name="PSWInput_430" hidden="1">#REF!</definedName>
    <definedName name="PSWInput_431" localSheetId="12" hidden="1">#REF!</definedName>
    <definedName name="PSWInput_431" localSheetId="13" hidden="1">#REF!</definedName>
    <definedName name="PSWInput_431" localSheetId="1" hidden="1">#REF!</definedName>
    <definedName name="PSWInput_431" hidden="1">#REF!</definedName>
    <definedName name="PSWInput_432" localSheetId="12" hidden="1">#REF!</definedName>
    <definedName name="PSWInput_432" localSheetId="13" hidden="1">#REF!</definedName>
    <definedName name="PSWInput_432" localSheetId="1" hidden="1">#REF!</definedName>
    <definedName name="PSWInput_432" hidden="1">#REF!</definedName>
    <definedName name="PSWInput_433" localSheetId="12" hidden="1">#REF!</definedName>
    <definedName name="PSWInput_433" localSheetId="13" hidden="1">#REF!</definedName>
    <definedName name="PSWInput_433" localSheetId="1" hidden="1">#REF!</definedName>
    <definedName name="PSWInput_433" hidden="1">#REF!</definedName>
    <definedName name="PSWInput_434" localSheetId="12" hidden="1">#REF!</definedName>
    <definedName name="PSWInput_434" localSheetId="13" hidden="1">#REF!</definedName>
    <definedName name="PSWInput_434" localSheetId="1" hidden="1">#REF!</definedName>
    <definedName name="PSWInput_434" hidden="1">#REF!</definedName>
    <definedName name="PSWInput_435" localSheetId="12" hidden="1">#REF!</definedName>
    <definedName name="PSWInput_435" localSheetId="13" hidden="1">#REF!</definedName>
    <definedName name="PSWInput_435" localSheetId="1" hidden="1">#REF!</definedName>
    <definedName name="PSWInput_435" hidden="1">#REF!</definedName>
    <definedName name="PSWInput_436" localSheetId="12" hidden="1">#REF!</definedName>
    <definedName name="PSWInput_436" localSheetId="13" hidden="1">#REF!</definedName>
    <definedName name="PSWInput_436" localSheetId="1" hidden="1">#REF!</definedName>
    <definedName name="PSWInput_436" hidden="1">#REF!</definedName>
    <definedName name="PSWInput_437" localSheetId="12" hidden="1">#REF!</definedName>
    <definedName name="PSWInput_437" localSheetId="13" hidden="1">#REF!</definedName>
    <definedName name="PSWInput_437" localSheetId="1" hidden="1">#REF!</definedName>
    <definedName name="PSWInput_437" hidden="1">#REF!</definedName>
    <definedName name="PSWInput_438" localSheetId="12" hidden="1">#REF!</definedName>
    <definedName name="PSWInput_438" localSheetId="13" hidden="1">#REF!</definedName>
    <definedName name="PSWInput_438" localSheetId="1" hidden="1">#REF!</definedName>
    <definedName name="PSWInput_438" hidden="1">#REF!</definedName>
    <definedName name="PSWInput_439" localSheetId="12" hidden="1">#REF!</definedName>
    <definedName name="PSWInput_439" localSheetId="13" hidden="1">#REF!</definedName>
    <definedName name="PSWInput_439" localSheetId="1" hidden="1">#REF!</definedName>
    <definedName name="PSWInput_439" hidden="1">#REF!</definedName>
    <definedName name="PSWInput_44" localSheetId="12" hidden="1">#REF!</definedName>
    <definedName name="PSWInput_44" localSheetId="13" hidden="1">#REF!</definedName>
    <definedName name="PSWInput_44" localSheetId="1" hidden="1">#REF!</definedName>
    <definedName name="PSWInput_44" hidden="1">#REF!</definedName>
    <definedName name="PSWInput_440" localSheetId="12" hidden="1">#REF!</definedName>
    <definedName name="PSWInput_440" localSheetId="13" hidden="1">#REF!</definedName>
    <definedName name="PSWInput_440" localSheetId="1" hidden="1">#REF!</definedName>
    <definedName name="PSWInput_440" hidden="1">#REF!</definedName>
    <definedName name="PSWInput_441" localSheetId="12" hidden="1">#REF!</definedName>
    <definedName name="PSWInput_441" localSheetId="13" hidden="1">#REF!</definedName>
    <definedName name="PSWInput_441" localSheetId="1" hidden="1">#REF!</definedName>
    <definedName name="PSWInput_441" hidden="1">#REF!</definedName>
    <definedName name="PSWInput_442" localSheetId="12" hidden="1">#REF!</definedName>
    <definedName name="PSWInput_442" localSheetId="13" hidden="1">#REF!</definedName>
    <definedName name="PSWInput_442" localSheetId="1" hidden="1">#REF!</definedName>
    <definedName name="PSWInput_442" hidden="1">#REF!</definedName>
    <definedName name="PSWInput_443" localSheetId="12" hidden="1">#REF!</definedName>
    <definedName name="PSWInput_443" localSheetId="13" hidden="1">#REF!</definedName>
    <definedName name="PSWInput_443" localSheetId="1" hidden="1">#REF!</definedName>
    <definedName name="PSWInput_443" hidden="1">#REF!</definedName>
    <definedName name="PSWInput_444" localSheetId="12" hidden="1">#REF!</definedName>
    <definedName name="PSWInput_444" localSheetId="13" hidden="1">#REF!</definedName>
    <definedName name="PSWInput_444" localSheetId="1" hidden="1">#REF!</definedName>
    <definedName name="PSWInput_444" hidden="1">#REF!</definedName>
    <definedName name="PSWInput_445" localSheetId="12" hidden="1">#REF!</definedName>
    <definedName name="PSWInput_445" localSheetId="13" hidden="1">#REF!</definedName>
    <definedName name="PSWInput_445" localSheetId="1" hidden="1">#REF!</definedName>
    <definedName name="PSWInput_445" hidden="1">#REF!</definedName>
    <definedName name="PSWInput_446" localSheetId="12" hidden="1">#REF!</definedName>
    <definedName name="PSWInput_446" localSheetId="13" hidden="1">#REF!</definedName>
    <definedName name="PSWInput_446" localSheetId="1" hidden="1">#REF!</definedName>
    <definedName name="PSWInput_446" hidden="1">#REF!</definedName>
    <definedName name="PSWInput_447" localSheetId="12" hidden="1">#REF!</definedName>
    <definedName name="PSWInput_447" localSheetId="13" hidden="1">#REF!</definedName>
    <definedName name="PSWInput_447" localSheetId="1" hidden="1">#REF!</definedName>
    <definedName name="PSWInput_447" hidden="1">#REF!</definedName>
    <definedName name="PSWInput_448" localSheetId="12" hidden="1">#REF!</definedName>
    <definedName name="PSWInput_448" localSheetId="13" hidden="1">#REF!</definedName>
    <definedName name="PSWInput_448" localSheetId="1" hidden="1">#REF!</definedName>
    <definedName name="PSWInput_448" hidden="1">#REF!</definedName>
    <definedName name="PSWInput_449" localSheetId="12" hidden="1">#REF!</definedName>
    <definedName name="PSWInput_449" localSheetId="13" hidden="1">#REF!</definedName>
    <definedName name="PSWInput_449" localSheetId="1" hidden="1">#REF!</definedName>
    <definedName name="PSWInput_449" hidden="1">#REF!</definedName>
    <definedName name="PSWInput_45" localSheetId="12" hidden="1">#REF!</definedName>
    <definedName name="PSWInput_45" localSheetId="13" hidden="1">#REF!</definedName>
    <definedName name="PSWInput_45" localSheetId="1" hidden="1">#REF!</definedName>
    <definedName name="PSWInput_45" hidden="1">#REF!</definedName>
    <definedName name="PSWInput_450" localSheetId="12" hidden="1">#REF!</definedName>
    <definedName name="PSWInput_450" localSheetId="13" hidden="1">#REF!</definedName>
    <definedName name="PSWInput_450" localSheetId="1" hidden="1">#REF!</definedName>
    <definedName name="PSWInput_450" hidden="1">#REF!</definedName>
    <definedName name="PSWInput_451" localSheetId="12" hidden="1">#REF!</definedName>
    <definedName name="PSWInput_451" localSheetId="13" hidden="1">#REF!</definedName>
    <definedName name="PSWInput_451" localSheetId="1" hidden="1">#REF!</definedName>
    <definedName name="PSWInput_451" hidden="1">#REF!</definedName>
    <definedName name="PSWInput_452" localSheetId="12" hidden="1">#REF!</definedName>
    <definedName name="PSWInput_452" localSheetId="13" hidden="1">#REF!</definedName>
    <definedName name="PSWInput_452" localSheetId="1" hidden="1">#REF!</definedName>
    <definedName name="PSWInput_452" hidden="1">#REF!</definedName>
    <definedName name="PSWInput_453" localSheetId="12" hidden="1">#REF!</definedName>
    <definedName name="PSWInput_453" localSheetId="13" hidden="1">#REF!</definedName>
    <definedName name="PSWInput_453" localSheetId="1" hidden="1">#REF!</definedName>
    <definedName name="PSWInput_453" hidden="1">#REF!</definedName>
    <definedName name="PSWInput_454" localSheetId="12" hidden="1">#REF!</definedName>
    <definedName name="PSWInput_454" localSheetId="13" hidden="1">#REF!</definedName>
    <definedName name="PSWInput_454" localSheetId="1" hidden="1">#REF!</definedName>
    <definedName name="PSWInput_454" hidden="1">#REF!</definedName>
    <definedName name="PSWInput_455" localSheetId="12" hidden="1">#REF!</definedName>
    <definedName name="PSWInput_455" localSheetId="13" hidden="1">#REF!</definedName>
    <definedName name="PSWInput_455" localSheetId="1" hidden="1">#REF!</definedName>
    <definedName name="PSWInput_455" hidden="1">#REF!</definedName>
    <definedName name="PSWInput_456" localSheetId="12" hidden="1">#REF!</definedName>
    <definedName name="PSWInput_456" localSheetId="13" hidden="1">#REF!</definedName>
    <definedName name="PSWInput_456" localSheetId="1" hidden="1">#REF!</definedName>
    <definedName name="PSWInput_456" hidden="1">#REF!</definedName>
    <definedName name="PSWInput_457" localSheetId="12" hidden="1">#REF!</definedName>
    <definedName name="PSWInput_457" localSheetId="13" hidden="1">#REF!</definedName>
    <definedName name="PSWInput_457" localSheetId="1" hidden="1">#REF!</definedName>
    <definedName name="PSWInput_457" hidden="1">#REF!</definedName>
    <definedName name="PSWInput_458" localSheetId="12" hidden="1">#REF!</definedName>
    <definedName name="PSWInput_458" localSheetId="13" hidden="1">#REF!</definedName>
    <definedName name="PSWInput_458" localSheetId="1" hidden="1">#REF!</definedName>
    <definedName name="PSWInput_458" hidden="1">#REF!</definedName>
    <definedName name="PSWInput_459" localSheetId="12" hidden="1">#REF!</definedName>
    <definedName name="PSWInput_459" localSheetId="13" hidden="1">#REF!</definedName>
    <definedName name="PSWInput_459" localSheetId="1" hidden="1">#REF!</definedName>
    <definedName name="PSWInput_459" hidden="1">#REF!</definedName>
    <definedName name="PSWInput_46" localSheetId="12" hidden="1">#REF!</definedName>
    <definedName name="PSWInput_46" localSheetId="13" hidden="1">#REF!</definedName>
    <definedName name="PSWInput_46" localSheetId="1" hidden="1">#REF!</definedName>
    <definedName name="PSWInput_46" hidden="1">#REF!</definedName>
    <definedName name="PSWInput_460" localSheetId="12" hidden="1">#REF!</definedName>
    <definedName name="PSWInput_460" localSheetId="13" hidden="1">#REF!</definedName>
    <definedName name="PSWInput_460" localSheetId="1" hidden="1">#REF!</definedName>
    <definedName name="PSWInput_460" hidden="1">#REF!</definedName>
    <definedName name="PSWInput_461" localSheetId="12" hidden="1">#REF!</definedName>
    <definedName name="PSWInput_461" localSheetId="13" hidden="1">#REF!</definedName>
    <definedName name="PSWInput_461" localSheetId="1" hidden="1">#REF!</definedName>
    <definedName name="PSWInput_461" hidden="1">#REF!</definedName>
    <definedName name="PSWInput_462" localSheetId="12" hidden="1">#REF!</definedName>
    <definedName name="PSWInput_462" localSheetId="13" hidden="1">#REF!</definedName>
    <definedName name="PSWInput_462" localSheetId="1" hidden="1">#REF!</definedName>
    <definedName name="PSWInput_462" hidden="1">#REF!</definedName>
    <definedName name="PSWInput_463" localSheetId="12" hidden="1">#REF!</definedName>
    <definedName name="PSWInput_463" localSheetId="13" hidden="1">#REF!</definedName>
    <definedName name="PSWInput_463" localSheetId="1" hidden="1">#REF!</definedName>
    <definedName name="PSWInput_463" hidden="1">#REF!</definedName>
    <definedName name="PSWInput_464" localSheetId="12" hidden="1">#REF!</definedName>
    <definedName name="PSWInput_464" localSheetId="13" hidden="1">#REF!</definedName>
    <definedName name="PSWInput_464" localSheetId="1" hidden="1">#REF!</definedName>
    <definedName name="PSWInput_464" hidden="1">#REF!</definedName>
    <definedName name="PSWInput_465" localSheetId="12" hidden="1">#REF!</definedName>
    <definedName name="PSWInput_465" localSheetId="13" hidden="1">#REF!</definedName>
    <definedName name="PSWInput_465" localSheetId="1" hidden="1">#REF!</definedName>
    <definedName name="PSWInput_465" hidden="1">#REF!</definedName>
    <definedName name="PSWInput_466" localSheetId="12" hidden="1">#REF!</definedName>
    <definedName name="PSWInput_466" localSheetId="13" hidden="1">#REF!</definedName>
    <definedName name="PSWInput_466" localSheetId="1" hidden="1">#REF!</definedName>
    <definedName name="PSWInput_466" hidden="1">#REF!</definedName>
    <definedName name="PSWInput_467" localSheetId="12" hidden="1">#REF!</definedName>
    <definedName name="PSWInput_467" localSheetId="13" hidden="1">#REF!</definedName>
    <definedName name="PSWInput_467" localSheetId="1" hidden="1">#REF!</definedName>
    <definedName name="PSWInput_467" hidden="1">#REF!</definedName>
    <definedName name="PSWInput_468" localSheetId="12" hidden="1">#REF!</definedName>
    <definedName name="PSWInput_468" localSheetId="13" hidden="1">#REF!</definedName>
    <definedName name="PSWInput_468" localSheetId="1" hidden="1">#REF!</definedName>
    <definedName name="PSWInput_468" hidden="1">#REF!</definedName>
    <definedName name="PSWInput_469" localSheetId="12" hidden="1">#REF!</definedName>
    <definedName name="PSWInput_469" localSheetId="13" hidden="1">#REF!</definedName>
    <definedName name="PSWInput_469" localSheetId="1" hidden="1">#REF!</definedName>
    <definedName name="PSWInput_469" hidden="1">#REF!</definedName>
    <definedName name="PSWInput_47" localSheetId="12" hidden="1">#REF!</definedName>
    <definedName name="PSWInput_47" localSheetId="13" hidden="1">#REF!</definedName>
    <definedName name="PSWInput_47" localSheetId="1" hidden="1">#REF!</definedName>
    <definedName name="PSWInput_47" hidden="1">#REF!</definedName>
    <definedName name="PSWInput_470" localSheetId="12" hidden="1">#REF!</definedName>
    <definedName name="PSWInput_470" localSheetId="13" hidden="1">#REF!</definedName>
    <definedName name="PSWInput_470" localSheetId="1" hidden="1">#REF!</definedName>
    <definedName name="PSWInput_470" hidden="1">#REF!</definedName>
    <definedName name="PSWInput_471" localSheetId="12" hidden="1">#REF!</definedName>
    <definedName name="PSWInput_471" localSheetId="13" hidden="1">#REF!</definedName>
    <definedName name="PSWInput_471" localSheetId="1" hidden="1">#REF!</definedName>
    <definedName name="PSWInput_471" hidden="1">#REF!</definedName>
    <definedName name="PSWInput_472" localSheetId="12" hidden="1">#REF!</definedName>
    <definedName name="PSWInput_472" localSheetId="13" hidden="1">#REF!</definedName>
    <definedName name="PSWInput_472" localSheetId="1" hidden="1">#REF!</definedName>
    <definedName name="PSWInput_472" hidden="1">#REF!</definedName>
    <definedName name="PSWInput_473" localSheetId="12" hidden="1">#REF!</definedName>
    <definedName name="PSWInput_473" localSheetId="13" hidden="1">#REF!</definedName>
    <definedName name="PSWInput_473" localSheetId="1" hidden="1">#REF!</definedName>
    <definedName name="PSWInput_473" hidden="1">#REF!</definedName>
    <definedName name="PSWInput_474" localSheetId="12" hidden="1">#REF!</definedName>
    <definedName name="PSWInput_474" localSheetId="13" hidden="1">#REF!</definedName>
    <definedName name="PSWInput_474" localSheetId="1" hidden="1">#REF!</definedName>
    <definedName name="PSWInput_474" hidden="1">#REF!</definedName>
    <definedName name="PSWInput_475" localSheetId="12" hidden="1">#REF!</definedName>
    <definedName name="PSWInput_475" localSheetId="13" hidden="1">#REF!</definedName>
    <definedName name="PSWInput_475" localSheetId="1" hidden="1">#REF!</definedName>
    <definedName name="PSWInput_475" hidden="1">#REF!</definedName>
    <definedName name="PSWInput_476" localSheetId="12" hidden="1">#REF!</definedName>
    <definedName name="PSWInput_476" localSheetId="13" hidden="1">#REF!</definedName>
    <definedName name="PSWInput_476" localSheetId="1" hidden="1">#REF!</definedName>
    <definedName name="PSWInput_476" hidden="1">#REF!</definedName>
    <definedName name="PSWInput_477" localSheetId="12" hidden="1">#REF!</definedName>
    <definedName name="PSWInput_477" localSheetId="13" hidden="1">#REF!</definedName>
    <definedName name="PSWInput_477" localSheetId="1" hidden="1">#REF!</definedName>
    <definedName name="PSWInput_477" hidden="1">#REF!</definedName>
    <definedName name="PSWInput_478" localSheetId="12" hidden="1">#REF!</definedName>
    <definedName name="PSWInput_478" localSheetId="13" hidden="1">#REF!</definedName>
    <definedName name="PSWInput_478" localSheetId="1" hidden="1">#REF!</definedName>
    <definedName name="PSWInput_478" hidden="1">#REF!</definedName>
    <definedName name="PSWInput_479" localSheetId="12" hidden="1">#REF!</definedName>
    <definedName name="PSWInput_479" localSheetId="13" hidden="1">#REF!</definedName>
    <definedName name="PSWInput_479" localSheetId="1" hidden="1">#REF!</definedName>
    <definedName name="PSWInput_479" hidden="1">#REF!</definedName>
    <definedName name="PSWInput_48" localSheetId="12" hidden="1">#REF!</definedName>
    <definedName name="PSWInput_48" localSheetId="13" hidden="1">#REF!</definedName>
    <definedName name="PSWInput_48" localSheetId="1" hidden="1">#REF!</definedName>
    <definedName name="PSWInput_48" hidden="1">#REF!</definedName>
    <definedName name="PSWInput_480" localSheetId="12" hidden="1">#REF!</definedName>
    <definedName name="PSWInput_480" localSheetId="13" hidden="1">#REF!</definedName>
    <definedName name="PSWInput_480" localSheetId="1" hidden="1">#REF!</definedName>
    <definedName name="PSWInput_480" hidden="1">#REF!</definedName>
    <definedName name="PSWInput_481" localSheetId="12" hidden="1">#REF!</definedName>
    <definedName name="PSWInput_481" localSheetId="13" hidden="1">#REF!</definedName>
    <definedName name="PSWInput_481" localSheetId="1" hidden="1">#REF!</definedName>
    <definedName name="PSWInput_481" hidden="1">#REF!</definedName>
    <definedName name="PSWInput_482" localSheetId="12" hidden="1">#REF!</definedName>
    <definedName name="PSWInput_482" localSheetId="13" hidden="1">#REF!</definedName>
    <definedName name="PSWInput_482" localSheetId="1" hidden="1">#REF!</definedName>
    <definedName name="PSWInput_482" hidden="1">#REF!</definedName>
    <definedName name="PSWInput_483" localSheetId="12" hidden="1">#REF!</definedName>
    <definedName name="PSWInput_483" localSheetId="13" hidden="1">#REF!</definedName>
    <definedName name="PSWInput_483" localSheetId="1" hidden="1">#REF!</definedName>
    <definedName name="PSWInput_483" hidden="1">#REF!</definedName>
    <definedName name="PSWInput_484" localSheetId="12" hidden="1">#REF!</definedName>
    <definedName name="PSWInput_484" localSheetId="13" hidden="1">#REF!</definedName>
    <definedName name="PSWInput_484" localSheetId="1" hidden="1">#REF!</definedName>
    <definedName name="PSWInput_484" hidden="1">#REF!</definedName>
    <definedName name="PSWInput_485" localSheetId="12" hidden="1">#REF!</definedName>
    <definedName name="PSWInput_485" localSheetId="13" hidden="1">#REF!</definedName>
    <definedName name="PSWInput_485" localSheetId="1" hidden="1">#REF!</definedName>
    <definedName name="PSWInput_485" hidden="1">#REF!</definedName>
    <definedName name="PSWInput_486" localSheetId="12" hidden="1">#REF!</definedName>
    <definedName name="PSWInput_486" localSheetId="13" hidden="1">#REF!</definedName>
    <definedName name="PSWInput_486" localSheetId="1" hidden="1">#REF!</definedName>
    <definedName name="PSWInput_486" hidden="1">#REF!</definedName>
    <definedName name="PSWInput_487" localSheetId="12" hidden="1">#REF!</definedName>
    <definedName name="PSWInput_487" localSheetId="13" hidden="1">#REF!</definedName>
    <definedName name="PSWInput_487" localSheetId="1" hidden="1">#REF!</definedName>
    <definedName name="PSWInput_487" hidden="1">#REF!</definedName>
    <definedName name="PSWInput_488" localSheetId="12" hidden="1">#REF!</definedName>
    <definedName name="PSWInput_488" localSheetId="13" hidden="1">#REF!</definedName>
    <definedName name="PSWInput_488" localSheetId="1" hidden="1">#REF!</definedName>
    <definedName name="PSWInput_488" hidden="1">#REF!</definedName>
    <definedName name="PSWInput_489" localSheetId="12" hidden="1">#REF!</definedName>
    <definedName name="PSWInput_489" localSheetId="13" hidden="1">#REF!</definedName>
    <definedName name="PSWInput_489" localSheetId="1" hidden="1">#REF!</definedName>
    <definedName name="PSWInput_489" hidden="1">#REF!</definedName>
    <definedName name="PSWInput_49" localSheetId="12" hidden="1">#REF!</definedName>
    <definedName name="PSWInput_49" localSheetId="13" hidden="1">#REF!</definedName>
    <definedName name="PSWInput_49" localSheetId="1" hidden="1">#REF!</definedName>
    <definedName name="PSWInput_49" hidden="1">#REF!</definedName>
    <definedName name="PSWInput_490" localSheetId="12" hidden="1">#REF!</definedName>
    <definedName name="PSWInput_490" localSheetId="13" hidden="1">#REF!</definedName>
    <definedName name="PSWInput_490" localSheetId="1" hidden="1">#REF!</definedName>
    <definedName name="PSWInput_490" hidden="1">#REF!</definedName>
    <definedName name="PSWInput_491" localSheetId="12" hidden="1">#REF!</definedName>
    <definedName name="PSWInput_491" localSheetId="13" hidden="1">#REF!</definedName>
    <definedName name="PSWInput_491" localSheetId="1" hidden="1">#REF!</definedName>
    <definedName name="PSWInput_491" hidden="1">#REF!</definedName>
    <definedName name="PSWInput_492" localSheetId="12" hidden="1">#REF!</definedName>
    <definedName name="PSWInput_492" localSheetId="13" hidden="1">#REF!</definedName>
    <definedName name="PSWInput_492" localSheetId="1" hidden="1">#REF!</definedName>
    <definedName name="PSWInput_492" hidden="1">#REF!</definedName>
    <definedName name="PSWInput_493" localSheetId="12" hidden="1">#REF!</definedName>
    <definedName name="PSWInput_493" localSheetId="13" hidden="1">#REF!</definedName>
    <definedName name="PSWInput_493" localSheetId="1" hidden="1">#REF!</definedName>
    <definedName name="PSWInput_493" hidden="1">#REF!</definedName>
    <definedName name="PSWInput_494" localSheetId="12" hidden="1">#REF!</definedName>
    <definedName name="PSWInput_494" localSheetId="13" hidden="1">#REF!</definedName>
    <definedName name="PSWInput_494" localSheetId="1" hidden="1">#REF!</definedName>
    <definedName name="PSWInput_494" hidden="1">#REF!</definedName>
    <definedName name="PSWInput_495" localSheetId="12" hidden="1">#REF!</definedName>
    <definedName name="PSWInput_495" localSheetId="13" hidden="1">#REF!</definedName>
    <definedName name="PSWInput_495" localSheetId="1" hidden="1">#REF!</definedName>
    <definedName name="PSWInput_495" hidden="1">#REF!</definedName>
    <definedName name="PSWInput_496" localSheetId="12" hidden="1">#REF!</definedName>
    <definedName name="PSWInput_496" localSheetId="13" hidden="1">#REF!</definedName>
    <definedName name="PSWInput_496" localSheetId="1" hidden="1">#REF!</definedName>
    <definedName name="PSWInput_496" hidden="1">#REF!</definedName>
    <definedName name="PSWInput_497" localSheetId="12" hidden="1">#REF!</definedName>
    <definedName name="PSWInput_497" localSheetId="13" hidden="1">#REF!</definedName>
    <definedName name="PSWInput_497" localSheetId="1" hidden="1">#REF!</definedName>
    <definedName name="PSWInput_497" hidden="1">#REF!</definedName>
    <definedName name="PSWInput_498" localSheetId="12" hidden="1">#REF!</definedName>
    <definedName name="PSWInput_498" localSheetId="13" hidden="1">#REF!</definedName>
    <definedName name="PSWInput_498" localSheetId="1" hidden="1">#REF!</definedName>
    <definedName name="PSWInput_498" hidden="1">#REF!</definedName>
    <definedName name="PSWInput_499" localSheetId="12" hidden="1">#REF!</definedName>
    <definedName name="PSWInput_499" localSheetId="13" hidden="1">#REF!</definedName>
    <definedName name="PSWInput_499" localSheetId="1" hidden="1">#REF!</definedName>
    <definedName name="PSWInput_499" hidden="1">#REF!</definedName>
    <definedName name="PSWInput_5" localSheetId="12" hidden="1">#REF!</definedName>
    <definedName name="PSWInput_5" localSheetId="13" hidden="1">#REF!</definedName>
    <definedName name="PSWInput_5" localSheetId="1" hidden="1">#REF!</definedName>
    <definedName name="PSWInput_5" hidden="1">#REF!</definedName>
    <definedName name="PSWInput_50" localSheetId="12" hidden="1">#REF!</definedName>
    <definedName name="PSWInput_50" localSheetId="13" hidden="1">#REF!</definedName>
    <definedName name="PSWInput_50" localSheetId="1" hidden="1">#REF!</definedName>
    <definedName name="PSWInput_50" hidden="1">#REF!</definedName>
    <definedName name="PSWInput_500" localSheetId="12" hidden="1">#REF!</definedName>
    <definedName name="PSWInput_500" localSheetId="13" hidden="1">#REF!</definedName>
    <definedName name="PSWInput_500" localSheetId="1" hidden="1">#REF!</definedName>
    <definedName name="PSWInput_500" hidden="1">#REF!</definedName>
    <definedName name="PSWInput_501" localSheetId="12" hidden="1">#REF!</definedName>
    <definedName name="PSWInput_501" localSheetId="13" hidden="1">#REF!</definedName>
    <definedName name="PSWInput_501" localSheetId="1" hidden="1">#REF!</definedName>
    <definedName name="PSWInput_501" hidden="1">#REF!</definedName>
    <definedName name="PSWInput_502" localSheetId="12" hidden="1">#REF!</definedName>
    <definedName name="PSWInput_502" localSheetId="13" hidden="1">#REF!</definedName>
    <definedName name="PSWInput_502" localSheetId="1" hidden="1">#REF!</definedName>
    <definedName name="PSWInput_502" hidden="1">#REF!</definedName>
    <definedName name="PSWInput_503" localSheetId="12" hidden="1">#REF!</definedName>
    <definedName name="PSWInput_503" localSheetId="13" hidden="1">#REF!</definedName>
    <definedName name="PSWInput_503" localSheetId="1" hidden="1">#REF!</definedName>
    <definedName name="PSWInput_503" hidden="1">#REF!</definedName>
    <definedName name="PSWInput_504" localSheetId="12" hidden="1">#REF!</definedName>
    <definedName name="PSWInput_504" localSheetId="13" hidden="1">#REF!</definedName>
    <definedName name="PSWInput_504" localSheetId="1" hidden="1">#REF!</definedName>
    <definedName name="PSWInput_504" hidden="1">#REF!</definedName>
    <definedName name="PSWInput_505" localSheetId="12" hidden="1">#REF!</definedName>
    <definedName name="PSWInput_505" localSheetId="13" hidden="1">#REF!</definedName>
    <definedName name="PSWInput_505" localSheetId="1" hidden="1">#REF!</definedName>
    <definedName name="PSWInput_505" hidden="1">#REF!</definedName>
    <definedName name="PSWInput_506" localSheetId="12" hidden="1">#REF!</definedName>
    <definedName name="PSWInput_506" localSheetId="13" hidden="1">#REF!</definedName>
    <definedName name="PSWInput_506" localSheetId="1" hidden="1">#REF!</definedName>
    <definedName name="PSWInput_506" hidden="1">#REF!</definedName>
    <definedName name="PSWInput_507" localSheetId="12" hidden="1">#REF!</definedName>
    <definedName name="PSWInput_507" localSheetId="13" hidden="1">#REF!</definedName>
    <definedName name="PSWInput_507" localSheetId="1" hidden="1">#REF!</definedName>
    <definedName name="PSWInput_507" hidden="1">#REF!</definedName>
    <definedName name="PSWInput_508" localSheetId="12" hidden="1">#REF!</definedName>
    <definedName name="PSWInput_508" localSheetId="13" hidden="1">#REF!</definedName>
    <definedName name="PSWInput_508" localSheetId="1" hidden="1">#REF!</definedName>
    <definedName name="PSWInput_508" hidden="1">#REF!</definedName>
    <definedName name="PSWInput_509" localSheetId="12" hidden="1">#REF!</definedName>
    <definedName name="PSWInput_509" localSheetId="13" hidden="1">#REF!</definedName>
    <definedName name="PSWInput_509" localSheetId="1" hidden="1">#REF!</definedName>
    <definedName name="PSWInput_509" hidden="1">#REF!</definedName>
    <definedName name="PSWInput_51" localSheetId="12" hidden="1">#REF!</definedName>
    <definedName name="PSWInput_51" localSheetId="13" hidden="1">#REF!</definedName>
    <definedName name="PSWInput_51" localSheetId="1" hidden="1">#REF!</definedName>
    <definedName name="PSWInput_51" hidden="1">#REF!</definedName>
    <definedName name="PSWInput_510" localSheetId="12" hidden="1">#REF!</definedName>
    <definedName name="PSWInput_510" localSheetId="13" hidden="1">#REF!</definedName>
    <definedName name="PSWInput_510" localSheetId="1" hidden="1">#REF!</definedName>
    <definedName name="PSWInput_510" hidden="1">#REF!</definedName>
    <definedName name="PSWInput_511" localSheetId="12" hidden="1">#REF!</definedName>
    <definedName name="PSWInput_511" localSheetId="13" hidden="1">#REF!</definedName>
    <definedName name="PSWInput_511" localSheetId="1" hidden="1">#REF!</definedName>
    <definedName name="PSWInput_511" hidden="1">#REF!</definedName>
    <definedName name="PSWInput_512" localSheetId="12" hidden="1">#REF!</definedName>
    <definedName name="PSWInput_512" localSheetId="13" hidden="1">#REF!</definedName>
    <definedName name="PSWInput_512" localSheetId="1" hidden="1">#REF!</definedName>
    <definedName name="PSWInput_512" hidden="1">#REF!</definedName>
    <definedName name="PSWInput_513" localSheetId="12" hidden="1">#REF!</definedName>
    <definedName name="PSWInput_513" localSheetId="13" hidden="1">#REF!</definedName>
    <definedName name="PSWInput_513" localSheetId="1" hidden="1">#REF!</definedName>
    <definedName name="PSWInput_513" hidden="1">#REF!</definedName>
    <definedName name="PSWInput_514" localSheetId="12" hidden="1">#REF!</definedName>
    <definedName name="PSWInput_514" localSheetId="13" hidden="1">#REF!</definedName>
    <definedName name="PSWInput_514" localSheetId="1" hidden="1">#REF!</definedName>
    <definedName name="PSWInput_514" hidden="1">#REF!</definedName>
    <definedName name="PSWInput_515" localSheetId="12" hidden="1">#REF!</definedName>
    <definedName name="PSWInput_515" localSheetId="13" hidden="1">#REF!</definedName>
    <definedName name="PSWInput_515" localSheetId="1" hidden="1">#REF!</definedName>
    <definedName name="PSWInput_515" hidden="1">#REF!</definedName>
    <definedName name="PSWInput_516" localSheetId="12" hidden="1">#REF!</definedName>
    <definedName name="PSWInput_516" localSheetId="13" hidden="1">#REF!</definedName>
    <definedName name="PSWInput_516" localSheetId="1" hidden="1">#REF!</definedName>
    <definedName name="PSWInput_516" hidden="1">#REF!</definedName>
    <definedName name="PSWInput_517" localSheetId="12" hidden="1">#REF!</definedName>
    <definedName name="PSWInput_517" localSheetId="13" hidden="1">#REF!</definedName>
    <definedName name="PSWInput_517" localSheetId="1" hidden="1">#REF!</definedName>
    <definedName name="PSWInput_517" hidden="1">#REF!</definedName>
    <definedName name="PSWInput_518" localSheetId="12" hidden="1">#REF!</definedName>
    <definedName name="PSWInput_518" localSheetId="13" hidden="1">#REF!</definedName>
    <definedName name="PSWInput_518" localSheetId="1" hidden="1">#REF!</definedName>
    <definedName name="PSWInput_518" hidden="1">#REF!</definedName>
    <definedName name="PSWInput_519" localSheetId="12" hidden="1">#REF!</definedName>
    <definedName name="PSWInput_519" localSheetId="13" hidden="1">#REF!</definedName>
    <definedName name="PSWInput_519" localSheetId="1" hidden="1">#REF!</definedName>
    <definedName name="PSWInput_519" hidden="1">#REF!</definedName>
    <definedName name="PSWInput_52" localSheetId="12" hidden="1">#REF!</definedName>
    <definedName name="PSWInput_52" localSheetId="13" hidden="1">#REF!</definedName>
    <definedName name="PSWInput_52" localSheetId="1" hidden="1">#REF!</definedName>
    <definedName name="PSWInput_52" hidden="1">#REF!</definedName>
    <definedName name="PSWInput_520" localSheetId="12" hidden="1">#REF!</definedName>
    <definedName name="PSWInput_520" localSheetId="13" hidden="1">#REF!</definedName>
    <definedName name="PSWInput_520" localSheetId="1" hidden="1">#REF!</definedName>
    <definedName name="PSWInput_520" hidden="1">#REF!</definedName>
    <definedName name="PSWInput_521" localSheetId="12" hidden="1">#REF!</definedName>
    <definedName name="PSWInput_521" localSheetId="13" hidden="1">#REF!</definedName>
    <definedName name="PSWInput_521" localSheetId="1" hidden="1">#REF!</definedName>
    <definedName name="PSWInput_521" hidden="1">#REF!</definedName>
    <definedName name="PSWInput_522" localSheetId="12" hidden="1">#REF!</definedName>
    <definedName name="PSWInput_522" localSheetId="13" hidden="1">#REF!</definedName>
    <definedName name="PSWInput_522" localSheetId="1" hidden="1">#REF!</definedName>
    <definedName name="PSWInput_522" hidden="1">#REF!</definedName>
    <definedName name="PSWInput_523" localSheetId="12" hidden="1">#REF!</definedName>
    <definedName name="PSWInput_523" localSheetId="13" hidden="1">#REF!</definedName>
    <definedName name="PSWInput_523" localSheetId="1" hidden="1">#REF!</definedName>
    <definedName name="PSWInput_523" hidden="1">#REF!</definedName>
    <definedName name="PSWInput_524" localSheetId="12" hidden="1">#REF!</definedName>
    <definedName name="PSWInput_524" localSheetId="13" hidden="1">#REF!</definedName>
    <definedName name="PSWInput_524" localSheetId="1" hidden="1">#REF!</definedName>
    <definedName name="PSWInput_524" hidden="1">#REF!</definedName>
    <definedName name="PSWInput_525" localSheetId="12" hidden="1">#REF!</definedName>
    <definedName name="PSWInput_525" localSheetId="13" hidden="1">#REF!</definedName>
    <definedName name="PSWInput_525" localSheetId="1" hidden="1">#REF!</definedName>
    <definedName name="PSWInput_525" hidden="1">#REF!</definedName>
    <definedName name="PSWInput_526" localSheetId="12" hidden="1">#REF!</definedName>
    <definedName name="PSWInput_526" localSheetId="13" hidden="1">#REF!</definedName>
    <definedName name="PSWInput_526" localSheetId="1" hidden="1">#REF!</definedName>
    <definedName name="PSWInput_526" hidden="1">#REF!</definedName>
    <definedName name="PSWInput_527" localSheetId="12" hidden="1">#REF!</definedName>
    <definedName name="PSWInput_527" localSheetId="13" hidden="1">#REF!</definedName>
    <definedName name="PSWInput_527" localSheetId="1" hidden="1">#REF!</definedName>
    <definedName name="PSWInput_527" hidden="1">#REF!</definedName>
    <definedName name="PSWInput_528" localSheetId="12" hidden="1">#REF!</definedName>
    <definedName name="PSWInput_528" localSheetId="13" hidden="1">#REF!</definedName>
    <definedName name="PSWInput_528" localSheetId="1" hidden="1">#REF!</definedName>
    <definedName name="PSWInput_528" hidden="1">#REF!</definedName>
    <definedName name="PSWInput_529" localSheetId="12" hidden="1">#REF!</definedName>
    <definedName name="PSWInput_529" localSheetId="13" hidden="1">#REF!</definedName>
    <definedName name="PSWInput_529" localSheetId="1" hidden="1">#REF!</definedName>
    <definedName name="PSWInput_529" hidden="1">#REF!</definedName>
    <definedName name="PSWInput_53" localSheetId="12" hidden="1">#REF!</definedName>
    <definedName name="PSWInput_53" localSheetId="13" hidden="1">#REF!</definedName>
    <definedName name="PSWInput_53" localSheetId="1" hidden="1">#REF!</definedName>
    <definedName name="PSWInput_53" hidden="1">#REF!</definedName>
    <definedName name="PSWInput_530" localSheetId="12" hidden="1">#REF!</definedName>
    <definedName name="PSWInput_530" localSheetId="13" hidden="1">#REF!</definedName>
    <definedName name="PSWInput_530" localSheetId="1" hidden="1">#REF!</definedName>
    <definedName name="PSWInput_530" hidden="1">#REF!</definedName>
    <definedName name="PSWInput_531" localSheetId="12" hidden="1">#REF!</definedName>
    <definedName name="PSWInput_531" localSheetId="13" hidden="1">#REF!</definedName>
    <definedName name="PSWInput_531" localSheetId="1" hidden="1">#REF!</definedName>
    <definedName name="PSWInput_531" hidden="1">#REF!</definedName>
    <definedName name="PSWInput_532" localSheetId="12" hidden="1">#REF!</definedName>
    <definedName name="PSWInput_532" localSheetId="13" hidden="1">#REF!</definedName>
    <definedName name="PSWInput_532" localSheetId="1" hidden="1">#REF!</definedName>
    <definedName name="PSWInput_532" hidden="1">#REF!</definedName>
    <definedName name="PSWInput_533" localSheetId="12" hidden="1">#REF!</definedName>
    <definedName name="PSWInput_533" localSheetId="13" hidden="1">#REF!</definedName>
    <definedName name="PSWInput_533" localSheetId="1" hidden="1">#REF!</definedName>
    <definedName name="PSWInput_533" hidden="1">#REF!</definedName>
    <definedName name="PSWInput_534" localSheetId="12" hidden="1">#REF!</definedName>
    <definedName name="PSWInput_534" localSheetId="13" hidden="1">#REF!</definedName>
    <definedName name="PSWInput_534" localSheetId="1" hidden="1">#REF!</definedName>
    <definedName name="PSWInput_534" hidden="1">#REF!</definedName>
    <definedName name="PSWInput_535" localSheetId="12" hidden="1">#REF!</definedName>
    <definedName name="PSWInput_535" localSheetId="13" hidden="1">#REF!</definedName>
    <definedName name="PSWInput_535" localSheetId="1" hidden="1">#REF!</definedName>
    <definedName name="PSWInput_535" hidden="1">#REF!</definedName>
    <definedName name="PSWInput_536" localSheetId="12" hidden="1">#REF!</definedName>
    <definedName name="PSWInput_536" localSheetId="13" hidden="1">#REF!</definedName>
    <definedName name="PSWInput_536" localSheetId="1" hidden="1">#REF!</definedName>
    <definedName name="PSWInput_536" hidden="1">#REF!</definedName>
    <definedName name="PSWInput_537" localSheetId="12" hidden="1">#REF!</definedName>
    <definedName name="PSWInput_537" localSheetId="13" hidden="1">#REF!</definedName>
    <definedName name="PSWInput_537" localSheetId="1" hidden="1">#REF!</definedName>
    <definedName name="PSWInput_537" hidden="1">#REF!</definedName>
    <definedName name="PSWInput_538" localSheetId="12" hidden="1">#REF!</definedName>
    <definedName name="PSWInput_538" localSheetId="13" hidden="1">#REF!</definedName>
    <definedName name="PSWInput_538" localSheetId="1" hidden="1">#REF!</definedName>
    <definedName name="PSWInput_538" hidden="1">#REF!</definedName>
    <definedName name="PSWInput_539" localSheetId="12" hidden="1">#REF!</definedName>
    <definedName name="PSWInput_539" localSheetId="13" hidden="1">#REF!</definedName>
    <definedName name="PSWInput_539" localSheetId="1" hidden="1">#REF!</definedName>
    <definedName name="PSWInput_539" hidden="1">#REF!</definedName>
    <definedName name="PSWInput_54" localSheetId="12" hidden="1">#REF!</definedName>
    <definedName name="PSWInput_54" localSheetId="13" hidden="1">#REF!</definedName>
    <definedName name="PSWInput_54" localSheetId="1" hidden="1">#REF!</definedName>
    <definedName name="PSWInput_54" hidden="1">#REF!</definedName>
    <definedName name="PSWInput_540" localSheetId="12" hidden="1">#REF!</definedName>
    <definedName name="PSWInput_540" localSheetId="13" hidden="1">#REF!</definedName>
    <definedName name="PSWInput_540" localSheetId="1" hidden="1">#REF!</definedName>
    <definedName name="PSWInput_540" hidden="1">#REF!</definedName>
    <definedName name="PSWInput_541" localSheetId="12" hidden="1">#REF!</definedName>
    <definedName name="PSWInput_541" localSheetId="13" hidden="1">#REF!</definedName>
    <definedName name="PSWInput_541" localSheetId="1" hidden="1">#REF!</definedName>
    <definedName name="PSWInput_541" hidden="1">#REF!</definedName>
    <definedName name="PSWInput_542" localSheetId="12" hidden="1">#REF!</definedName>
    <definedName name="PSWInput_542" localSheetId="13" hidden="1">#REF!</definedName>
    <definedName name="PSWInput_542" localSheetId="1" hidden="1">#REF!</definedName>
    <definedName name="PSWInput_542" hidden="1">#REF!</definedName>
    <definedName name="PSWInput_543" localSheetId="12" hidden="1">#REF!</definedName>
    <definedName name="PSWInput_543" localSheetId="13" hidden="1">#REF!</definedName>
    <definedName name="PSWInput_543" localSheetId="1" hidden="1">#REF!</definedName>
    <definedName name="PSWInput_543" hidden="1">#REF!</definedName>
    <definedName name="PSWInput_544" localSheetId="12" hidden="1">#REF!</definedName>
    <definedName name="PSWInput_544" localSheetId="13" hidden="1">#REF!</definedName>
    <definedName name="PSWInput_544" localSheetId="1" hidden="1">#REF!</definedName>
    <definedName name="PSWInput_544" hidden="1">#REF!</definedName>
    <definedName name="PSWInput_545" localSheetId="12" hidden="1">#REF!</definedName>
    <definedName name="PSWInput_545" localSheetId="13" hidden="1">#REF!</definedName>
    <definedName name="PSWInput_545" localSheetId="1" hidden="1">#REF!</definedName>
    <definedName name="PSWInput_545" hidden="1">#REF!</definedName>
    <definedName name="PSWInput_546" localSheetId="12" hidden="1">#REF!</definedName>
    <definedName name="PSWInput_546" localSheetId="13" hidden="1">#REF!</definedName>
    <definedName name="PSWInput_546" localSheetId="1" hidden="1">#REF!</definedName>
    <definedName name="PSWInput_546" hidden="1">#REF!</definedName>
    <definedName name="PSWInput_547" localSheetId="12" hidden="1">#REF!</definedName>
    <definedName name="PSWInput_547" localSheetId="13" hidden="1">#REF!</definedName>
    <definedName name="PSWInput_547" localSheetId="1" hidden="1">#REF!</definedName>
    <definedName name="PSWInput_547" hidden="1">#REF!</definedName>
    <definedName name="PSWInput_548" localSheetId="12" hidden="1">#REF!</definedName>
    <definedName name="PSWInput_548" localSheetId="13" hidden="1">#REF!</definedName>
    <definedName name="PSWInput_548" localSheetId="1" hidden="1">#REF!</definedName>
    <definedName name="PSWInput_548" hidden="1">#REF!</definedName>
    <definedName name="PSWInput_549" localSheetId="12" hidden="1">#REF!</definedName>
    <definedName name="PSWInput_549" localSheetId="13" hidden="1">#REF!</definedName>
    <definedName name="PSWInput_549" localSheetId="1" hidden="1">#REF!</definedName>
    <definedName name="PSWInput_549" hidden="1">#REF!</definedName>
    <definedName name="PSWInput_55" localSheetId="12" hidden="1">#REF!</definedName>
    <definedName name="PSWInput_55" localSheetId="13" hidden="1">#REF!</definedName>
    <definedName name="PSWInput_55" localSheetId="1" hidden="1">#REF!</definedName>
    <definedName name="PSWInput_55" hidden="1">#REF!</definedName>
    <definedName name="PSWInput_550" localSheetId="12" hidden="1">#REF!</definedName>
    <definedName name="PSWInput_550" localSheetId="13" hidden="1">#REF!</definedName>
    <definedName name="PSWInput_550" localSheetId="1" hidden="1">#REF!</definedName>
    <definedName name="PSWInput_550" hidden="1">#REF!</definedName>
    <definedName name="PSWInput_551" localSheetId="12" hidden="1">#REF!</definedName>
    <definedName name="PSWInput_551" localSheetId="13" hidden="1">#REF!</definedName>
    <definedName name="PSWInput_551" localSheetId="1" hidden="1">#REF!</definedName>
    <definedName name="PSWInput_551" hidden="1">#REF!</definedName>
    <definedName name="PSWInput_552" localSheetId="12" hidden="1">#REF!</definedName>
    <definedName name="PSWInput_552" localSheetId="13" hidden="1">#REF!</definedName>
    <definedName name="PSWInput_552" localSheetId="1" hidden="1">#REF!</definedName>
    <definedName name="PSWInput_552" hidden="1">#REF!</definedName>
    <definedName name="PSWInput_553" localSheetId="12" hidden="1">#REF!</definedName>
    <definedName name="PSWInput_553" localSheetId="13" hidden="1">#REF!</definedName>
    <definedName name="PSWInput_553" localSheetId="1" hidden="1">#REF!</definedName>
    <definedName name="PSWInput_553" hidden="1">#REF!</definedName>
    <definedName name="PSWInput_554" localSheetId="12" hidden="1">#REF!</definedName>
    <definedName name="PSWInput_554" localSheetId="13" hidden="1">#REF!</definedName>
    <definedName name="PSWInput_554" localSheetId="1" hidden="1">#REF!</definedName>
    <definedName name="PSWInput_554" hidden="1">#REF!</definedName>
    <definedName name="PSWInput_555" localSheetId="12" hidden="1">#REF!</definedName>
    <definedName name="PSWInput_555" localSheetId="13" hidden="1">#REF!</definedName>
    <definedName name="PSWInput_555" localSheetId="1" hidden="1">#REF!</definedName>
    <definedName name="PSWInput_555" hidden="1">#REF!</definedName>
    <definedName name="PSWInput_556" localSheetId="12" hidden="1">#REF!</definedName>
    <definedName name="PSWInput_556" localSheetId="13" hidden="1">#REF!</definedName>
    <definedName name="PSWInput_556" localSheetId="1" hidden="1">#REF!</definedName>
    <definedName name="PSWInput_556" hidden="1">#REF!</definedName>
    <definedName name="PSWInput_557" localSheetId="12" hidden="1">#REF!</definedName>
    <definedName name="PSWInput_557" localSheetId="13" hidden="1">#REF!</definedName>
    <definedName name="PSWInput_557" localSheetId="1" hidden="1">#REF!</definedName>
    <definedName name="PSWInput_557" hidden="1">#REF!</definedName>
    <definedName name="PSWInput_558" localSheetId="12" hidden="1">#REF!</definedName>
    <definedName name="PSWInput_558" localSheetId="13" hidden="1">#REF!</definedName>
    <definedName name="PSWInput_558" localSheetId="1" hidden="1">#REF!</definedName>
    <definedName name="PSWInput_558" hidden="1">#REF!</definedName>
    <definedName name="PSWInput_559" localSheetId="12" hidden="1">#REF!</definedName>
    <definedName name="PSWInput_559" localSheetId="13" hidden="1">#REF!</definedName>
    <definedName name="PSWInput_559" localSheetId="1" hidden="1">#REF!</definedName>
    <definedName name="PSWInput_559" hidden="1">#REF!</definedName>
    <definedName name="PSWInput_56" localSheetId="12" hidden="1">#REF!</definedName>
    <definedName name="PSWInput_56" localSheetId="13" hidden="1">#REF!</definedName>
    <definedName name="PSWInput_56" localSheetId="1" hidden="1">#REF!</definedName>
    <definedName name="PSWInput_56" hidden="1">#REF!</definedName>
    <definedName name="PSWInput_560" localSheetId="12" hidden="1">#REF!</definedName>
    <definedName name="PSWInput_560" localSheetId="13" hidden="1">#REF!</definedName>
    <definedName name="PSWInput_560" localSheetId="1" hidden="1">#REF!</definedName>
    <definedName name="PSWInput_560" hidden="1">#REF!</definedName>
    <definedName name="PSWInput_561" localSheetId="12" hidden="1">#REF!</definedName>
    <definedName name="PSWInput_561" localSheetId="13" hidden="1">#REF!</definedName>
    <definedName name="PSWInput_561" localSheetId="1" hidden="1">#REF!</definedName>
    <definedName name="PSWInput_561" hidden="1">#REF!</definedName>
    <definedName name="PSWInput_562" localSheetId="12" hidden="1">#REF!</definedName>
    <definedName name="PSWInput_562" localSheetId="13" hidden="1">#REF!</definedName>
    <definedName name="PSWInput_562" localSheetId="1" hidden="1">#REF!</definedName>
    <definedName name="PSWInput_562" hidden="1">#REF!</definedName>
    <definedName name="PSWInput_563" localSheetId="12" hidden="1">#REF!</definedName>
    <definedName name="PSWInput_563" localSheetId="13" hidden="1">#REF!</definedName>
    <definedName name="PSWInput_563" localSheetId="1" hidden="1">#REF!</definedName>
    <definedName name="PSWInput_563" hidden="1">#REF!</definedName>
    <definedName name="PSWInput_564" localSheetId="12" hidden="1">#REF!</definedName>
    <definedName name="PSWInput_564" localSheetId="13" hidden="1">#REF!</definedName>
    <definedName name="PSWInput_564" localSheetId="1" hidden="1">#REF!</definedName>
    <definedName name="PSWInput_564" hidden="1">#REF!</definedName>
    <definedName name="PSWInput_565" localSheetId="12" hidden="1">#REF!</definedName>
    <definedName name="PSWInput_565" localSheetId="13" hidden="1">#REF!</definedName>
    <definedName name="PSWInput_565" localSheetId="1" hidden="1">#REF!</definedName>
    <definedName name="PSWInput_565" hidden="1">#REF!</definedName>
    <definedName name="PSWInput_566" localSheetId="12" hidden="1">#REF!</definedName>
    <definedName name="PSWInput_566" localSheetId="13" hidden="1">#REF!</definedName>
    <definedName name="PSWInput_566" localSheetId="1" hidden="1">#REF!</definedName>
    <definedName name="PSWInput_566" hidden="1">#REF!</definedName>
    <definedName name="PSWInput_567" localSheetId="12" hidden="1">#REF!</definedName>
    <definedName name="PSWInput_567" localSheetId="13" hidden="1">#REF!</definedName>
    <definedName name="PSWInput_567" localSheetId="1" hidden="1">#REF!</definedName>
    <definedName name="PSWInput_567" hidden="1">#REF!</definedName>
    <definedName name="PSWInput_568" localSheetId="12" hidden="1">#REF!</definedName>
    <definedName name="PSWInput_568" localSheetId="13" hidden="1">#REF!</definedName>
    <definedName name="PSWInput_568" localSheetId="1" hidden="1">#REF!</definedName>
    <definedName name="PSWInput_568" hidden="1">#REF!</definedName>
    <definedName name="PSWInput_569" localSheetId="12" hidden="1">#REF!</definedName>
    <definedName name="PSWInput_569" localSheetId="13" hidden="1">#REF!</definedName>
    <definedName name="PSWInput_569" localSheetId="1" hidden="1">#REF!</definedName>
    <definedName name="PSWInput_569" hidden="1">#REF!</definedName>
    <definedName name="PSWInput_57" localSheetId="12" hidden="1">#REF!</definedName>
    <definedName name="PSWInput_57" localSheetId="13" hidden="1">#REF!</definedName>
    <definedName name="PSWInput_57" localSheetId="1" hidden="1">#REF!</definedName>
    <definedName name="PSWInput_57" hidden="1">#REF!</definedName>
    <definedName name="PSWInput_570" localSheetId="12" hidden="1">#REF!</definedName>
    <definedName name="PSWInput_570" localSheetId="13" hidden="1">#REF!</definedName>
    <definedName name="PSWInput_570" localSheetId="1" hidden="1">#REF!</definedName>
    <definedName name="PSWInput_570" hidden="1">#REF!</definedName>
    <definedName name="PSWInput_571" localSheetId="12" hidden="1">#REF!</definedName>
    <definedName name="PSWInput_571" localSheetId="13" hidden="1">#REF!</definedName>
    <definedName name="PSWInput_571" localSheetId="1" hidden="1">#REF!</definedName>
    <definedName name="PSWInput_571" hidden="1">#REF!</definedName>
    <definedName name="PSWInput_572" localSheetId="12" hidden="1">#REF!</definedName>
    <definedName name="PSWInput_572" localSheetId="13" hidden="1">#REF!</definedName>
    <definedName name="PSWInput_572" localSheetId="1" hidden="1">#REF!</definedName>
    <definedName name="PSWInput_572" hidden="1">#REF!</definedName>
    <definedName name="PSWInput_573" localSheetId="12" hidden="1">#REF!</definedName>
    <definedName name="PSWInput_573" localSheetId="13" hidden="1">#REF!</definedName>
    <definedName name="PSWInput_573" localSheetId="1" hidden="1">#REF!</definedName>
    <definedName name="PSWInput_573" hidden="1">#REF!</definedName>
    <definedName name="PSWInput_58" localSheetId="12" hidden="1">#REF!</definedName>
    <definedName name="PSWInput_58" localSheetId="13" hidden="1">#REF!</definedName>
    <definedName name="PSWInput_58" localSheetId="1" hidden="1">#REF!</definedName>
    <definedName name="PSWInput_58" hidden="1">#REF!</definedName>
    <definedName name="PSWInput_59" localSheetId="12" hidden="1">#REF!</definedName>
    <definedName name="PSWInput_59" localSheetId="13" hidden="1">#REF!</definedName>
    <definedName name="PSWInput_59" localSheetId="1" hidden="1">#REF!</definedName>
    <definedName name="PSWInput_59" hidden="1">#REF!</definedName>
    <definedName name="PSWInput_6" localSheetId="12" hidden="1">#REF!</definedName>
    <definedName name="PSWInput_6" localSheetId="13" hidden="1">#REF!</definedName>
    <definedName name="PSWInput_6" localSheetId="1" hidden="1">#REF!</definedName>
    <definedName name="PSWInput_6" hidden="1">#REF!</definedName>
    <definedName name="PSWInput_60" localSheetId="12" hidden="1">#REF!</definedName>
    <definedName name="PSWInput_60" localSheetId="13" hidden="1">#REF!</definedName>
    <definedName name="PSWInput_60" localSheetId="1" hidden="1">#REF!</definedName>
    <definedName name="PSWInput_60" hidden="1">#REF!</definedName>
    <definedName name="PSWInput_61" localSheetId="12" hidden="1">#REF!</definedName>
    <definedName name="PSWInput_61" localSheetId="13" hidden="1">#REF!</definedName>
    <definedName name="PSWInput_61" localSheetId="1" hidden="1">#REF!</definedName>
    <definedName name="PSWInput_61" hidden="1">#REF!</definedName>
    <definedName name="PSWInput_62" localSheetId="12" hidden="1">#REF!</definedName>
    <definedName name="PSWInput_62" localSheetId="13" hidden="1">#REF!</definedName>
    <definedName name="PSWInput_62" localSheetId="1" hidden="1">#REF!</definedName>
    <definedName name="PSWInput_62" hidden="1">#REF!</definedName>
    <definedName name="PSWInput_63" localSheetId="12" hidden="1">#REF!</definedName>
    <definedName name="PSWInput_63" localSheetId="13" hidden="1">#REF!</definedName>
    <definedName name="PSWInput_63" localSheetId="1" hidden="1">#REF!</definedName>
    <definedName name="PSWInput_63" hidden="1">#REF!</definedName>
    <definedName name="PSWInput_64" localSheetId="12" hidden="1">#REF!</definedName>
    <definedName name="PSWInput_64" localSheetId="13" hidden="1">#REF!</definedName>
    <definedName name="PSWInput_64" localSheetId="1" hidden="1">#REF!</definedName>
    <definedName name="PSWInput_64" hidden="1">#REF!</definedName>
    <definedName name="PSWInput_65" localSheetId="12" hidden="1">#REF!</definedName>
    <definedName name="PSWInput_65" localSheetId="13" hidden="1">#REF!</definedName>
    <definedName name="PSWInput_65" localSheetId="1" hidden="1">#REF!</definedName>
    <definedName name="PSWInput_65" hidden="1">#REF!</definedName>
    <definedName name="PSWInput_66" localSheetId="12" hidden="1">#REF!</definedName>
    <definedName name="PSWInput_66" localSheetId="13" hidden="1">#REF!</definedName>
    <definedName name="PSWInput_66" localSheetId="1" hidden="1">#REF!</definedName>
    <definedName name="PSWInput_66" hidden="1">#REF!</definedName>
    <definedName name="PSWInput_67" localSheetId="12" hidden="1">#REF!</definedName>
    <definedName name="PSWInput_67" localSheetId="13" hidden="1">#REF!</definedName>
    <definedName name="PSWInput_67" localSheetId="1" hidden="1">#REF!</definedName>
    <definedName name="PSWInput_67" hidden="1">#REF!</definedName>
    <definedName name="PSWInput_68" localSheetId="12" hidden="1">#REF!</definedName>
    <definedName name="PSWInput_68" localSheetId="13" hidden="1">#REF!</definedName>
    <definedName name="PSWInput_68" localSheetId="1" hidden="1">#REF!</definedName>
    <definedName name="PSWInput_68" hidden="1">#REF!</definedName>
    <definedName name="PSWInput_69" localSheetId="12" hidden="1">#REF!</definedName>
    <definedName name="PSWInput_69" localSheetId="13" hidden="1">#REF!</definedName>
    <definedName name="PSWInput_69" localSheetId="1" hidden="1">#REF!</definedName>
    <definedName name="PSWInput_69" hidden="1">#REF!</definedName>
    <definedName name="PSWInput_7" localSheetId="12" hidden="1">#REF!</definedName>
    <definedName name="PSWInput_7" localSheetId="13" hidden="1">#REF!</definedName>
    <definedName name="PSWInput_7" localSheetId="1" hidden="1">#REF!</definedName>
    <definedName name="PSWInput_7" hidden="1">#REF!</definedName>
    <definedName name="PSWInput_70" localSheetId="12" hidden="1">#REF!</definedName>
    <definedName name="PSWInput_70" localSheetId="13" hidden="1">#REF!</definedName>
    <definedName name="PSWInput_70" localSheetId="1" hidden="1">#REF!</definedName>
    <definedName name="PSWInput_70" hidden="1">#REF!</definedName>
    <definedName name="PSWInput_71" localSheetId="12" hidden="1">#REF!</definedName>
    <definedName name="PSWInput_71" localSheetId="13" hidden="1">#REF!</definedName>
    <definedName name="PSWInput_71" localSheetId="1" hidden="1">#REF!</definedName>
    <definedName name="PSWInput_71" hidden="1">#REF!</definedName>
    <definedName name="PSWInput_72" localSheetId="12" hidden="1">#REF!</definedName>
    <definedName name="PSWInput_72" localSheetId="13" hidden="1">#REF!</definedName>
    <definedName name="PSWInput_72" localSheetId="1" hidden="1">#REF!</definedName>
    <definedName name="PSWInput_72" hidden="1">#REF!</definedName>
    <definedName name="PSWInput_73" localSheetId="12" hidden="1">#REF!</definedName>
    <definedName name="PSWInput_73" localSheetId="13" hidden="1">#REF!</definedName>
    <definedName name="PSWInput_73" localSheetId="1" hidden="1">#REF!</definedName>
    <definedName name="PSWInput_73" hidden="1">#REF!</definedName>
    <definedName name="PSWInput_74" localSheetId="12" hidden="1">#REF!</definedName>
    <definedName name="PSWInput_74" localSheetId="13" hidden="1">#REF!</definedName>
    <definedName name="PSWInput_74" localSheetId="1" hidden="1">#REF!</definedName>
    <definedName name="PSWInput_74" hidden="1">#REF!</definedName>
    <definedName name="PSWInput_75" localSheetId="12" hidden="1">#REF!</definedName>
    <definedName name="PSWInput_75" localSheetId="13" hidden="1">#REF!</definedName>
    <definedName name="PSWInput_75" localSheetId="1" hidden="1">#REF!</definedName>
    <definedName name="PSWInput_75" hidden="1">#REF!</definedName>
    <definedName name="PSWInput_76" localSheetId="12" hidden="1">#REF!</definedName>
    <definedName name="PSWInput_76" localSheetId="13" hidden="1">#REF!</definedName>
    <definedName name="PSWInput_76" localSheetId="1" hidden="1">#REF!</definedName>
    <definedName name="PSWInput_76" hidden="1">#REF!</definedName>
    <definedName name="PSWInput_77" localSheetId="12" hidden="1">#REF!</definedName>
    <definedName name="PSWInput_77" localSheetId="13" hidden="1">#REF!</definedName>
    <definedName name="PSWInput_77" localSheetId="1" hidden="1">#REF!</definedName>
    <definedName name="PSWInput_77" hidden="1">#REF!</definedName>
    <definedName name="PSWInput_78" localSheetId="12" hidden="1">#REF!</definedName>
    <definedName name="PSWInput_78" localSheetId="13" hidden="1">#REF!</definedName>
    <definedName name="PSWInput_78" localSheetId="1" hidden="1">#REF!</definedName>
    <definedName name="PSWInput_78" hidden="1">#REF!</definedName>
    <definedName name="PSWInput_79" localSheetId="12" hidden="1">#REF!</definedName>
    <definedName name="PSWInput_79" localSheetId="13" hidden="1">#REF!</definedName>
    <definedName name="PSWInput_79" localSheetId="1" hidden="1">#REF!</definedName>
    <definedName name="PSWInput_79" hidden="1">#REF!</definedName>
    <definedName name="PSWInput_8" localSheetId="12" hidden="1">#REF!</definedName>
    <definedName name="PSWInput_8" localSheetId="13" hidden="1">#REF!</definedName>
    <definedName name="PSWInput_8" localSheetId="1" hidden="1">#REF!</definedName>
    <definedName name="PSWInput_8" hidden="1">#REF!</definedName>
    <definedName name="PSWInput_80" localSheetId="12" hidden="1">#REF!</definedName>
    <definedName name="PSWInput_80" localSheetId="13" hidden="1">#REF!</definedName>
    <definedName name="PSWInput_80" localSheetId="1" hidden="1">#REF!</definedName>
    <definedName name="PSWInput_80" hidden="1">#REF!</definedName>
    <definedName name="PSWInput_81" localSheetId="12" hidden="1">#REF!</definedName>
    <definedName name="PSWInput_81" localSheetId="13" hidden="1">#REF!</definedName>
    <definedName name="PSWInput_81" localSheetId="1" hidden="1">#REF!</definedName>
    <definedName name="PSWInput_81" hidden="1">#REF!</definedName>
    <definedName name="PSWInput_82" localSheetId="12" hidden="1">#REF!</definedName>
    <definedName name="PSWInput_82" localSheetId="13" hidden="1">#REF!</definedName>
    <definedName name="PSWInput_82" localSheetId="1" hidden="1">#REF!</definedName>
    <definedName name="PSWInput_82" hidden="1">#REF!</definedName>
    <definedName name="PSWInput_83" localSheetId="12" hidden="1">#REF!</definedName>
    <definedName name="PSWInput_83" localSheetId="13" hidden="1">#REF!</definedName>
    <definedName name="PSWInput_83" localSheetId="1" hidden="1">#REF!</definedName>
    <definedName name="PSWInput_83" hidden="1">#REF!</definedName>
    <definedName name="PSWInput_84" localSheetId="12" hidden="1">#REF!</definedName>
    <definedName name="PSWInput_84" localSheetId="13" hidden="1">#REF!</definedName>
    <definedName name="PSWInput_84" localSheetId="1" hidden="1">#REF!</definedName>
    <definedName name="PSWInput_84" hidden="1">#REF!</definedName>
    <definedName name="PSWInput_85" localSheetId="12" hidden="1">#REF!</definedName>
    <definedName name="PSWInput_85" localSheetId="13" hidden="1">#REF!</definedName>
    <definedName name="PSWInput_85" localSheetId="1" hidden="1">#REF!</definedName>
    <definedName name="PSWInput_85" hidden="1">#REF!</definedName>
    <definedName name="PSWInput_86" localSheetId="12" hidden="1">#REF!</definedName>
    <definedName name="PSWInput_86" localSheetId="13" hidden="1">#REF!</definedName>
    <definedName name="PSWInput_86" localSheetId="1" hidden="1">#REF!</definedName>
    <definedName name="PSWInput_86" hidden="1">#REF!</definedName>
    <definedName name="PSWInput_87" localSheetId="12" hidden="1">#REF!</definedName>
    <definedName name="PSWInput_87" localSheetId="13" hidden="1">#REF!</definedName>
    <definedName name="PSWInput_87" localSheetId="1" hidden="1">#REF!</definedName>
    <definedName name="PSWInput_87" hidden="1">#REF!</definedName>
    <definedName name="PSWInput_88" localSheetId="12" hidden="1">#REF!</definedName>
    <definedName name="PSWInput_88" localSheetId="13" hidden="1">#REF!</definedName>
    <definedName name="PSWInput_88" localSheetId="1" hidden="1">#REF!</definedName>
    <definedName name="PSWInput_88" hidden="1">#REF!</definedName>
    <definedName name="PSWInput_89" localSheetId="12" hidden="1">#REF!</definedName>
    <definedName name="PSWInput_89" localSheetId="13" hidden="1">#REF!</definedName>
    <definedName name="PSWInput_89" localSheetId="1" hidden="1">#REF!</definedName>
    <definedName name="PSWInput_89" hidden="1">#REF!</definedName>
    <definedName name="PSWInput_9" localSheetId="12" hidden="1">#REF!</definedName>
    <definedName name="PSWInput_9" localSheetId="13" hidden="1">#REF!</definedName>
    <definedName name="PSWInput_9" localSheetId="1" hidden="1">#REF!</definedName>
    <definedName name="PSWInput_9" hidden="1">#REF!</definedName>
    <definedName name="PSWInput_90" localSheetId="12" hidden="1">#REF!</definedName>
    <definedName name="PSWInput_90" localSheetId="13" hidden="1">#REF!</definedName>
    <definedName name="PSWInput_90" localSheetId="1" hidden="1">#REF!</definedName>
    <definedName name="PSWInput_90" hidden="1">#REF!</definedName>
    <definedName name="PSWInput_91" localSheetId="12" hidden="1">#REF!</definedName>
    <definedName name="PSWInput_91" localSheetId="13" hidden="1">#REF!</definedName>
    <definedName name="PSWInput_91" localSheetId="1" hidden="1">#REF!</definedName>
    <definedName name="PSWInput_91" hidden="1">#REF!</definedName>
    <definedName name="PSWInput_92" localSheetId="12" hidden="1">#REF!</definedName>
    <definedName name="PSWInput_92" localSheetId="13" hidden="1">#REF!</definedName>
    <definedName name="PSWInput_92" localSheetId="1" hidden="1">#REF!</definedName>
    <definedName name="PSWInput_92" hidden="1">#REF!</definedName>
    <definedName name="PSWInput_93" localSheetId="12" hidden="1">#REF!</definedName>
    <definedName name="PSWInput_93" localSheetId="13" hidden="1">#REF!</definedName>
    <definedName name="PSWInput_93" localSheetId="1" hidden="1">#REF!</definedName>
    <definedName name="PSWInput_93" hidden="1">#REF!</definedName>
    <definedName name="PSWInput_94" localSheetId="12" hidden="1">#REF!</definedName>
    <definedName name="PSWInput_94" localSheetId="13" hidden="1">#REF!</definedName>
    <definedName name="PSWInput_94" localSheetId="1" hidden="1">#REF!</definedName>
    <definedName name="PSWInput_94" hidden="1">#REF!</definedName>
    <definedName name="PSWInput_95" localSheetId="12" hidden="1">#REF!</definedName>
    <definedName name="PSWInput_95" localSheetId="13" hidden="1">#REF!</definedName>
    <definedName name="PSWInput_95" localSheetId="1" hidden="1">#REF!</definedName>
    <definedName name="PSWInput_95" hidden="1">#REF!</definedName>
    <definedName name="PSWInput_96" localSheetId="12" hidden="1">#REF!</definedName>
    <definedName name="PSWInput_96" localSheetId="13" hidden="1">#REF!</definedName>
    <definedName name="PSWInput_96" localSheetId="1" hidden="1">#REF!</definedName>
    <definedName name="PSWInput_96" hidden="1">#REF!</definedName>
    <definedName name="PSWInput_97" localSheetId="12" hidden="1">#REF!</definedName>
    <definedName name="PSWInput_97" localSheetId="13" hidden="1">#REF!</definedName>
    <definedName name="PSWInput_97" localSheetId="1" hidden="1">#REF!</definedName>
    <definedName name="PSWInput_97" hidden="1">#REF!</definedName>
    <definedName name="PSWInput_98" localSheetId="12" hidden="1">#REF!</definedName>
    <definedName name="PSWInput_98" localSheetId="13" hidden="1">#REF!</definedName>
    <definedName name="PSWInput_98" localSheetId="1" hidden="1">#REF!</definedName>
    <definedName name="PSWInput_98" hidden="1">#REF!</definedName>
    <definedName name="PSWInput_99" localSheetId="12" hidden="1">#REF!</definedName>
    <definedName name="PSWInput_99" localSheetId="13" hidden="1">#REF!</definedName>
    <definedName name="PSWInput_99" localSheetId="1" hidden="1">#REF!</definedName>
    <definedName name="PSWInput_99" hidden="1">#REF!</definedName>
    <definedName name="PSWOutput" localSheetId="12" hidden="1">#REF!</definedName>
    <definedName name="PSWOutput" localSheetId="13" hidden="1">#REF!</definedName>
    <definedName name="PSWOutput" localSheetId="1" hidden="1">#REF!</definedName>
    <definedName name="PSWOutput" hidden="1">#REF!</definedName>
    <definedName name="SF_ADEQ" localSheetId="12">'[1]Славянска филология (полска)'!#REF!</definedName>
    <definedName name="SF_ADEQ" localSheetId="13">'[1]Славянска филология (полска)'!#REF!</definedName>
    <definedName name="SF_ADEQ">'[1]Славянска филология (полска)'!#REF!</definedName>
    <definedName name="statut">[1]statut!$A$34:$D$49</definedName>
    <definedName name="tabcombo">[1]statut!$A$34:$B$49</definedName>
    <definedName name="zo">[2]BF_ZONOLAST!$B$82</definedName>
    <definedName name="zocre">[2]BF_ZONOLAST!$B$83</definedName>
    <definedName name="година1">'[3]2007 личен състав данни'!$P$1</definedName>
    <definedName name="година2">'[3]2008 личен състав данни'!$P$1</definedName>
    <definedName name="година3">'[4]2010 личен състав данни'!$P$1</definedName>
    <definedName name="кред">'Методика на обучението по'!$K$4</definedName>
    <definedName name="_xlnm.Print_Area" localSheetId="3">'Български език и история'!$A$1:$J$99</definedName>
    <definedName name="_xlnm.Print_Area" localSheetId="10">'Български език и китайски език'!$A$1:$J$100</definedName>
    <definedName name="_xlnm.Print_Area" localSheetId="4">'Български език и немски език'!$A$1:$J$94</definedName>
    <definedName name="_xlnm.Print_Area" localSheetId="8">'Български език и новогръцки'!$A$1:$J$97</definedName>
    <definedName name="_xlnm.Print_Area" localSheetId="6">'Български език и руски език'!$A$1:$J$96</definedName>
    <definedName name="_xlnm.Print_Area" localSheetId="9">'Български език и турски език'!$A$1:$J$94</definedName>
    <definedName name="_xlnm.Print_Area" localSheetId="5">'Български език и френски език'!$A$1:$J$95</definedName>
    <definedName name="_xlnm.Print_Area" localSheetId="2">'Български и английски език'!$A$1:$J$98</definedName>
    <definedName name="_xlnm.Print_Area" localSheetId="7">'Български и испански език'!$A$1:$J$95</definedName>
    <definedName name="_xlnm.Print_Area" localSheetId="12">'Български и история (ЗО нов)'!$A$1:$J$97</definedName>
    <definedName name="_xlnm.Print_Area" localSheetId="13">'Български и руски език (ЗО нов)'!$A$1:$J$94</definedName>
    <definedName name="_xlnm.Print_Area" localSheetId="1">'Български и чужд език (базов)'!$A$1:$K$100</definedName>
    <definedName name="_xlnm.Print_Area" localSheetId="20">'Методика на БЕЛ'!$A$1:$H$33</definedName>
    <definedName name="_xlnm.Print_Area" localSheetId="16">'Методика на обучението по'!$A$1:$H$43</definedName>
    <definedName name="_xlnm.Print_Area" localSheetId="14">'МП-Мобел'!$A$1:$H$33</definedName>
    <definedName name="_xlnm.Print_Area">#REF!</definedName>
    <definedName name="отд">'[5]2008-2009, I+II, І сем.'!$D$22</definedName>
    <definedName name="хон">'[5]2008-2009, I+II, І сем.'!$D$24</definedName>
  </definedNames>
  <calcPr calcId="145621"/>
</workbook>
</file>

<file path=xl/calcChain.xml><?xml version="1.0" encoding="utf-8"?>
<calcChain xmlns="http://schemas.openxmlformats.org/spreadsheetml/2006/main">
  <c r="G20" i="46" l="1"/>
  <c r="F20" i="46"/>
  <c r="E20" i="46"/>
  <c r="D20" i="46"/>
  <c r="C20" i="46"/>
  <c r="B20" i="46"/>
  <c r="G32" i="45"/>
  <c r="G33" i="45" s="1"/>
  <c r="G28" i="45"/>
  <c r="D28" i="45"/>
  <c r="D33" i="45" s="1"/>
  <c r="C28" i="45"/>
  <c r="C33" i="45" s="1"/>
  <c r="B28" i="45"/>
  <c r="B33" i="45" s="1"/>
  <c r="F25" i="45"/>
  <c r="E25" i="45" s="1"/>
  <c r="F24" i="45"/>
  <c r="E24" i="45" s="1"/>
  <c r="F23" i="45"/>
  <c r="E23" i="45" s="1"/>
  <c r="F22" i="45"/>
  <c r="E22" i="45" s="1"/>
  <c r="F21" i="45"/>
  <c r="E21" i="45" s="1"/>
  <c r="F20" i="45"/>
  <c r="E20" i="45" s="1"/>
  <c r="F19" i="45"/>
  <c r="E19" i="45" s="1"/>
  <c r="F18" i="45"/>
  <c r="E18" i="45" s="1"/>
  <c r="F17" i="45"/>
  <c r="E17" i="45" s="1"/>
  <c r="F16" i="45"/>
  <c r="F28" i="45" s="1"/>
  <c r="G14" i="45"/>
  <c r="D14" i="45"/>
  <c r="C14" i="45"/>
  <c r="B14" i="45"/>
  <c r="F13" i="45"/>
  <c r="E13" i="45" s="1"/>
  <c r="F12" i="45"/>
  <c r="E12" i="45" s="1"/>
  <c r="F11" i="45"/>
  <c r="E11" i="45" s="1"/>
  <c r="F10" i="45"/>
  <c r="E10" i="45" s="1"/>
  <c r="F9" i="45"/>
  <c r="E9" i="45" s="1"/>
  <c r="F8" i="45"/>
  <c r="E8" i="45" s="1"/>
  <c r="F7" i="45"/>
  <c r="E7" i="45" s="1"/>
  <c r="F6" i="45"/>
  <c r="E6" i="45" s="1"/>
  <c r="F5" i="45"/>
  <c r="E5" i="45" s="1"/>
  <c r="F4" i="45"/>
  <c r="F14" i="45" s="1"/>
  <c r="G21" i="43"/>
  <c r="D21" i="43"/>
  <c r="D25" i="43" s="1"/>
  <c r="C21" i="43"/>
  <c r="C25" i="43" s="1"/>
  <c r="B21" i="43"/>
  <c r="B25" i="43" s="1"/>
  <c r="F20" i="43"/>
  <c r="E20" i="43" s="1"/>
  <c r="F19" i="43"/>
  <c r="E19" i="43" s="1"/>
  <c r="F18" i="43"/>
  <c r="E18" i="43" s="1"/>
  <c r="F17" i="43"/>
  <c r="E17" i="43" s="1"/>
  <c r="F16" i="43"/>
  <c r="E16" i="43" s="1"/>
  <c r="F15" i="43"/>
  <c r="E15" i="43" s="1"/>
  <c r="F14" i="43"/>
  <c r="F21" i="43" s="1"/>
  <c r="G12" i="43"/>
  <c r="D12" i="43"/>
  <c r="C12" i="43"/>
  <c r="B12" i="43"/>
  <c r="F11" i="43"/>
  <c r="E11" i="43" s="1"/>
  <c r="F10" i="43"/>
  <c r="E10" i="43" s="1"/>
  <c r="F9" i="43"/>
  <c r="E9" i="43" s="1"/>
  <c r="F8" i="43"/>
  <c r="E8" i="43" s="1"/>
  <c r="F7" i="43"/>
  <c r="E7" i="43" s="1"/>
  <c r="F6" i="43"/>
  <c r="F12" i="43" s="1"/>
  <c r="G42" i="42"/>
  <c r="F42" i="42"/>
  <c r="E42" i="42"/>
  <c r="D42" i="42"/>
  <c r="C42" i="42"/>
  <c r="B42" i="42"/>
  <c r="G34" i="42"/>
  <c r="F34" i="42"/>
  <c r="E34" i="42"/>
  <c r="D34" i="42"/>
  <c r="C34" i="42"/>
  <c r="B34" i="42"/>
  <c r="G26" i="42"/>
  <c r="F26" i="42"/>
  <c r="E26" i="42"/>
  <c r="D26" i="42"/>
  <c r="C26" i="42"/>
  <c r="B26" i="42"/>
  <c r="G17" i="42"/>
  <c r="F17" i="42"/>
  <c r="E17" i="42"/>
  <c r="D17" i="42"/>
  <c r="C17" i="42"/>
  <c r="B17" i="42"/>
  <c r="F33" i="45" l="1"/>
  <c r="E4" i="45"/>
  <c r="E14" i="45" s="1"/>
  <c r="E16" i="45"/>
  <c r="E28" i="45" s="1"/>
  <c r="E33" i="45" s="1"/>
  <c r="F25" i="43"/>
  <c r="E6" i="43"/>
  <c r="E12" i="43" s="1"/>
  <c r="E14" i="43"/>
  <c r="E21" i="43" s="1"/>
  <c r="E25" i="43" l="1"/>
  <c r="G32" i="39" l="1"/>
  <c r="G33" i="39" s="1"/>
  <c r="G28" i="39"/>
  <c r="D28" i="39"/>
  <c r="D33" i="39" s="1"/>
  <c r="C28" i="39"/>
  <c r="C33" i="39" s="1"/>
  <c r="B28" i="39"/>
  <c r="B33" i="39" s="1"/>
  <c r="F25" i="39"/>
  <c r="E25" i="39" s="1"/>
  <c r="F24" i="39"/>
  <c r="E24" i="39" s="1"/>
  <c r="F23" i="39"/>
  <c r="E23" i="39" s="1"/>
  <c r="F22" i="39"/>
  <c r="E22" i="39" s="1"/>
  <c r="F21" i="39"/>
  <c r="E21" i="39" s="1"/>
  <c r="F20" i="39"/>
  <c r="E20" i="39" s="1"/>
  <c r="F19" i="39"/>
  <c r="E19" i="39" s="1"/>
  <c r="F18" i="39"/>
  <c r="E18" i="39" s="1"/>
  <c r="F17" i="39"/>
  <c r="E17" i="39" s="1"/>
  <c r="F16" i="39"/>
  <c r="F28" i="39" s="1"/>
  <c r="G14" i="39"/>
  <c r="D14" i="39"/>
  <c r="C14" i="39"/>
  <c r="B14" i="39"/>
  <c r="F13" i="39"/>
  <c r="E13" i="39" s="1"/>
  <c r="F12" i="39"/>
  <c r="E12" i="39" s="1"/>
  <c r="F11" i="39"/>
  <c r="E11" i="39" s="1"/>
  <c r="F10" i="39"/>
  <c r="E10" i="39" s="1"/>
  <c r="F9" i="39"/>
  <c r="E9" i="39" s="1"/>
  <c r="F8" i="39"/>
  <c r="E8" i="39" s="1"/>
  <c r="F7" i="39"/>
  <c r="E7" i="39" s="1"/>
  <c r="F6" i="39"/>
  <c r="E6" i="39" s="1"/>
  <c r="F5" i="39"/>
  <c r="E5" i="39" s="1"/>
  <c r="F4" i="39"/>
  <c r="F14" i="39" s="1"/>
  <c r="F33" i="39" l="1"/>
  <c r="E4" i="39"/>
  <c r="E14" i="39" s="1"/>
  <c r="E16" i="39"/>
  <c r="E28" i="39" s="1"/>
  <c r="H39" i="32"/>
  <c r="G39" i="32" s="1"/>
  <c r="F39" i="32"/>
  <c r="E33" i="39" l="1"/>
  <c r="D3" i="38"/>
  <c r="B322" i="38"/>
  <c r="B274" i="38"/>
  <c r="B279" i="38"/>
  <c r="B461" i="38"/>
  <c r="B374" i="38"/>
  <c r="B82" i="38"/>
  <c r="B727" i="38"/>
  <c r="B454" i="38"/>
  <c r="B373" i="38"/>
  <c r="B81" i="38"/>
  <c r="B726" i="38"/>
  <c r="B453" i="38"/>
  <c r="B92" i="38"/>
  <c r="B725" i="38"/>
  <c r="B442" i="38"/>
  <c r="B178" i="38"/>
  <c r="B91" i="38"/>
  <c r="B724" i="38"/>
  <c r="B441" i="38"/>
  <c r="B363" i="38"/>
  <c r="B72" i="38"/>
  <c r="B433" i="38"/>
  <c r="B362" i="38"/>
  <c r="B333" i="38"/>
  <c r="B298" i="38"/>
  <c r="B71" i="38"/>
  <c r="B722" i="38"/>
  <c r="B466" i="38"/>
  <c r="B98" i="38"/>
  <c r="B549" i="38"/>
  <c r="B538" i="38"/>
  <c r="B191" i="38"/>
  <c r="B321" i="38"/>
  <c r="B273" i="38"/>
  <c r="B278" i="38"/>
  <c r="B460" i="38"/>
  <c r="B372" i="38"/>
  <c r="B80" i="38"/>
  <c r="B714" i="38"/>
  <c r="B452" i="38"/>
  <c r="B371" i="38"/>
  <c r="B79" i="38"/>
  <c r="B713" i="38"/>
  <c r="B451" i="38"/>
  <c r="B90" i="38"/>
  <c r="B712" i="38"/>
  <c r="B440" i="38"/>
  <c r="B176" i="38"/>
  <c r="B89" i="38"/>
  <c r="B711" i="38"/>
  <c r="B439" i="38"/>
  <c r="B361" i="38"/>
  <c r="B70" i="38"/>
  <c r="B432" i="38"/>
  <c r="B360" i="38"/>
  <c r="B332" i="38"/>
  <c r="B297" i="38"/>
  <c r="B69" i="38"/>
  <c r="B709" i="38"/>
  <c r="B465" i="38"/>
  <c r="B97" i="38"/>
  <c r="B548" i="38"/>
  <c r="B537" i="38"/>
  <c r="B190" i="38"/>
  <c r="K3" i="10" l="1"/>
  <c r="B459" i="38"/>
  <c r="B424" i="38"/>
  <c r="B603" i="38"/>
  <c r="B320" i="38"/>
  <c r="B318" i="38"/>
  <c r="B26" i="38"/>
  <c r="B78" i="38"/>
  <c r="B16" i="38"/>
  <c r="B511" i="38"/>
  <c r="B450" i="38"/>
  <c r="B418" i="38"/>
  <c r="B25" i="38"/>
  <c r="B272" i="38"/>
  <c r="B277" i="38"/>
  <c r="B270" i="38"/>
  <c r="B77" i="38"/>
  <c r="B592" i="38"/>
  <c r="B449" i="38"/>
  <c r="B417" i="38"/>
  <c r="B44" i="38"/>
  <c r="B175" i="38"/>
  <c r="B88" i="38"/>
  <c r="B438" i="38"/>
  <c r="B411" i="38"/>
  <c r="B172" i="38"/>
  <c r="B24" i="38"/>
  <c r="B174" i="38"/>
  <c r="B171" i="38"/>
  <c r="B87" i="38"/>
  <c r="B48" i="38"/>
  <c r="B519" i="38"/>
  <c r="B437" i="38"/>
  <c r="B410" i="38"/>
  <c r="B23" i="38"/>
  <c r="B199" i="38"/>
  <c r="B68" i="38"/>
  <c r="B47" i="38"/>
  <c r="B431" i="38"/>
  <c r="B406" i="38"/>
  <c r="B330" i="38"/>
  <c r="B22" i="38"/>
  <c r="B295" i="38"/>
  <c r="B18" i="38"/>
  <c r="B136" i="38"/>
  <c r="B67" i="38"/>
  <c r="B3" i="38"/>
  <c r="B581" i="38"/>
  <c r="B464" i="38"/>
  <c r="B426" i="38"/>
  <c r="B21" i="38"/>
  <c r="B247" i="38"/>
  <c r="B189" i="38"/>
  <c r="B96" i="38"/>
  <c r="B569" i="38"/>
  <c r="B544" i="38"/>
  <c r="B535" i="38"/>
  <c r="B119" i="38"/>
  <c r="B398" i="38"/>
  <c r="B20" i="38"/>
  <c r="B188" i="38"/>
  <c r="B102" i="38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3" i="11"/>
  <c r="K6" i="10"/>
  <c r="K7" i="10"/>
  <c r="K8" i="10"/>
  <c r="K9" i="10"/>
  <c r="K10" i="10"/>
  <c r="K13" i="10"/>
  <c r="K14" i="10"/>
  <c r="K15" i="10"/>
  <c r="K16" i="10"/>
  <c r="K17" i="10"/>
  <c r="K18" i="10"/>
  <c r="K19" i="10"/>
  <c r="K20" i="10"/>
  <c r="K24" i="10"/>
  <c r="K25" i="10"/>
  <c r="K26" i="10"/>
  <c r="K27" i="10"/>
  <c r="K28" i="10"/>
  <c r="K29" i="10"/>
  <c r="K30" i="10"/>
  <c r="K31" i="10"/>
  <c r="K35" i="10"/>
  <c r="K36" i="10"/>
  <c r="K37" i="10"/>
  <c r="K39" i="10"/>
  <c r="K41" i="10"/>
  <c r="K42" i="10"/>
  <c r="K43" i="10"/>
  <c r="K47" i="10"/>
  <c r="K48" i="10"/>
  <c r="K49" i="10"/>
  <c r="K50" i="10"/>
  <c r="K51" i="10"/>
  <c r="K52" i="10"/>
  <c r="K54" i="10"/>
  <c r="K55" i="10"/>
  <c r="K56" i="10"/>
  <c r="K58" i="10"/>
  <c r="K59" i="10"/>
  <c r="K60" i="10"/>
  <c r="K62" i="10"/>
  <c r="K63" i="10"/>
  <c r="K64" i="10"/>
  <c r="K68" i="10"/>
  <c r="K72" i="10"/>
  <c r="K73" i="10"/>
  <c r="K74" i="10"/>
  <c r="K75" i="10"/>
  <c r="K76" i="10"/>
  <c r="K77" i="10"/>
  <c r="K78" i="10"/>
  <c r="K80" i="10"/>
  <c r="K81" i="10"/>
  <c r="K83" i="10"/>
  <c r="K84" i="10"/>
  <c r="K85" i="10"/>
  <c r="K86" i="10"/>
  <c r="K87" i="10"/>
  <c r="K88" i="10"/>
  <c r="K89" i="10"/>
  <c r="K90" i="10"/>
  <c r="K4" i="10"/>
  <c r="K5" i="10"/>
  <c r="H49" i="10" l="1"/>
  <c r="G49" i="10" s="1"/>
  <c r="I90" i="9"/>
  <c r="H90" i="9" s="1"/>
  <c r="G90" i="9"/>
  <c r="I66" i="9"/>
  <c r="H66" i="9"/>
  <c r="G66" i="9"/>
  <c r="I19" i="9"/>
  <c r="H19" i="9" s="1"/>
  <c r="G19" i="9"/>
  <c r="H38" i="30"/>
  <c r="G38" i="30" s="1"/>
  <c r="F38" i="30"/>
  <c r="H35" i="17"/>
  <c r="G35" i="17"/>
  <c r="F35" i="17"/>
  <c r="H37" i="16"/>
  <c r="G37" i="16" s="1"/>
  <c r="F37" i="16"/>
  <c r="H38" i="15"/>
  <c r="G38" i="15"/>
  <c r="F38" i="15"/>
  <c r="H38" i="14"/>
  <c r="G38" i="14" s="1"/>
  <c r="F38" i="14"/>
  <c r="H38" i="13"/>
  <c r="G38" i="13"/>
  <c r="F38" i="13"/>
  <c r="H38" i="12"/>
  <c r="G38" i="12" s="1"/>
  <c r="F38" i="12"/>
  <c r="H43" i="11"/>
  <c r="G43" i="11" s="1"/>
  <c r="G49" i="11" s="1"/>
  <c r="F43" i="11"/>
  <c r="H37" i="10"/>
  <c r="G37" i="10" s="1"/>
  <c r="F37" i="10"/>
  <c r="H51" i="17"/>
  <c r="G51" i="17"/>
  <c r="H50" i="17"/>
  <c r="G50" i="17"/>
  <c r="GD50" i="17" s="1"/>
  <c r="H75" i="16"/>
  <c r="G75" i="16" s="1"/>
  <c r="H74" i="16"/>
  <c r="G74" i="16" s="1"/>
  <c r="I101" i="32"/>
  <c r="I95" i="32"/>
  <c r="E95" i="32"/>
  <c r="D95" i="32"/>
  <c r="C95" i="32"/>
  <c r="B95" i="32"/>
  <c r="H94" i="32"/>
  <c r="G94" i="32" s="1"/>
  <c r="F94" i="32"/>
  <c r="H93" i="32"/>
  <c r="G93" i="32"/>
  <c r="F93" i="32"/>
  <c r="H92" i="32"/>
  <c r="G92" i="32" s="1"/>
  <c r="F92" i="32"/>
  <c r="H91" i="32"/>
  <c r="G91" i="32"/>
  <c r="F91" i="32"/>
  <c r="H90" i="32"/>
  <c r="G90" i="32" s="1"/>
  <c r="F90" i="32"/>
  <c r="H89" i="32"/>
  <c r="G89" i="32"/>
  <c r="F89" i="32"/>
  <c r="H88" i="32"/>
  <c r="G88" i="32" s="1"/>
  <c r="F88" i="32"/>
  <c r="H87" i="32"/>
  <c r="G87" i="32"/>
  <c r="F87" i="32"/>
  <c r="H86" i="32"/>
  <c r="F86" i="32"/>
  <c r="I84" i="32"/>
  <c r="E84" i="32"/>
  <c r="D84" i="32"/>
  <c r="C84" i="32"/>
  <c r="B84" i="32"/>
  <c r="H83" i="32"/>
  <c r="G83" i="32"/>
  <c r="F83" i="32"/>
  <c r="H82" i="32"/>
  <c r="G82" i="32" s="1"/>
  <c r="F82" i="32"/>
  <c r="H81" i="32"/>
  <c r="G81" i="32"/>
  <c r="F81" i="32"/>
  <c r="H80" i="32"/>
  <c r="G80" i="32" s="1"/>
  <c r="F80" i="32"/>
  <c r="H79" i="32"/>
  <c r="G79" i="32"/>
  <c r="F79" i="32"/>
  <c r="H78" i="32"/>
  <c r="G78" i="32" s="1"/>
  <c r="F78" i="32"/>
  <c r="H77" i="32"/>
  <c r="G77" i="32"/>
  <c r="F77" i="32"/>
  <c r="H76" i="32"/>
  <c r="G76" i="32" s="1"/>
  <c r="F76" i="32"/>
  <c r="H75" i="32"/>
  <c r="G75" i="32"/>
  <c r="F75" i="32"/>
  <c r="H74" i="32"/>
  <c r="G74" i="32" s="1"/>
  <c r="F74" i="32"/>
  <c r="H73" i="32"/>
  <c r="H84" i="32"/>
  <c r="G73" i="32"/>
  <c r="F73" i="32"/>
  <c r="F84" i="32" s="1"/>
  <c r="I71" i="32"/>
  <c r="E71" i="32"/>
  <c r="D71" i="32"/>
  <c r="C71" i="32"/>
  <c r="B71" i="32"/>
  <c r="H70" i="32"/>
  <c r="G70" i="32"/>
  <c r="F70" i="32"/>
  <c r="H69" i="32"/>
  <c r="G69" i="32" s="1"/>
  <c r="F69" i="32"/>
  <c r="H68" i="32"/>
  <c r="G68" i="32"/>
  <c r="F68" i="32"/>
  <c r="H67" i="32"/>
  <c r="G67" i="32" s="1"/>
  <c r="F67" i="32"/>
  <c r="H66" i="32"/>
  <c r="G66" i="32"/>
  <c r="F66" i="32"/>
  <c r="H65" i="32"/>
  <c r="G65" i="32" s="1"/>
  <c r="F65" i="32"/>
  <c r="H64" i="32"/>
  <c r="G64" i="32"/>
  <c r="F64" i="32"/>
  <c r="H63" i="32"/>
  <c r="G63" i="32" s="1"/>
  <c r="F63" i="32"/>
  <c r="H62" i="32"/>
  <c r="G62" i="32"/>
  <c r="F62" i="32"/>
  <c r="H61" i="32"/>
  <c r="G61" i="32" s="1"/>
  <c r="F61" i="32"/>
  <c r="I59" i="32"/>
  <c r="E59" i="32"/>
  <c r="D59" i="32"/>
  <c r="C59" i="32"/>
  <c r="B59" i="32"/>
  <c r="H58" i="32"/>
  <c r="G58" i="32" s="1"/>
  <c r="F58" i="32"/>
  <c r="H57" i="32"/>
  <c r="G57" i="32"/>
  <c r="F57" i="32"/>
  <c r="H56" i="32"/>
  <c r="G56" i="32" s="1"/>
  <c r="F56" i="32"/>
  <c r="H55" i="32"/>
  <c r="G55" i="32"/>
  <c r="F55" i="32"/>
  <c r="H54" i="32"/>
  <c r="G54" i="32" s="1"/>
  <c r="F54" i="32"/>
  <c r="H53" i="32"/>
  <c r="G53" i="32"/>
  <c r="F53" i="32"/>
  <c r="H52" i="32"/>
  <c r="G52" i="32" s="1"/>
  <c r="F52" i="32"/>
  <c r="H51" i="32"/>
  <c r="G51" i="32"/>
  <c r="F51" i="32"/>
  <c r="H50" i="32"/>
  <c r="G50" i="32" s="1"/>
  <c r="F50" i="32"/>
  <c r="H49" i="32"/>
  <c r="G49" i="32"/>
  <c r="F49" i="32"/>
  <c r="I46" i="32"/>
  <c r="E46" i="32"/>
  <c r="D46" i="32"/>
  <c r="C46" i="32"/>
  <c r="B46" i="32"/>
  <c r="H45" i="32"/>
  <c r="G45" i="32" s="1"/>
  <c r="F45" i="32"/>
  <c r="H44" i="32"/>
  <c r="G44" i="32"/>
  <c r="F44" i="32"/>
  <c r="H43" i="32"/>
  <c r="G43" i="32" s="1"/>
  <c r="F43" i="32"/>
  <c r="H42" i="32"/>
  <c r="G42" i="32"/>
  <c r="F42" i="32"/>
  <c r="H41" i="32"/>
  <c r="G41" i="32" s="1"/>
  <c r="F41" i="32"/>
  <c r="H40" i="32"/>
  <c r="G40" i="32"/>
  <c r="F40" i="32"/>
  <c r="H38" i="32"/>
  <c r="G38" i="32"/>
  <c r="F38" i="32"/>
  <c r="H37" i="32"/>
  <c r="G37" i="32" s="1"/>
  <c r="F37" i="32"/>
  <c r="I35" i="32"/>
  <c r="E35" i="32"/>
  <c r="D35" i="32"/>
  <c r="C35" i="32"/>
  <c r="B35" i="32"/>
  <c r="H34" i="32"/>
  <c r="F34" i="32"/>
  <c r="H33" i="32"/>
  <c r="G33" i="32" s="1"/>
  <c r="F33" i="32"/>
  <c r="H32" i="32"/>
  <c r="G32" i="32"/>
  <c r="F32" i="32"/>
  <c r="H31" i="32"/>
  <c r="G31" i="32" s="1"/>
  <c r="F31" i="32"/>
  <c r="H30" i="32"/>
  <c r="G30" i="32"/>
  <c r="F30" i="32"/>
  <c r="H29" i="32"/>
  <c r="G29" i="32" s="1"/>
  <c r="F29" i="32"/>
  <c r="H27" i="32"/>
  <c r="G27" i="32"/>
  <c r="F27" i="32"/>
  <c r="H26" i="32"/>
  <c r="G26" i="32" s="1"/>
  <c r="F26" i="32"/>
  <c r="H25" i="32"/>
  <c r="G25" i="32"/>
  <c r="F25" i="32"/>
  <c r="I23" i="32"/>
  <c r="E23" i="32"/>
  <c r="D23" i="32"/>
  <c r="C23" i="32"/>
  <c r="B23" i="32"/>
  <c r="H22" i="32"/>
  <c r="F22" i="32"/>
  <c r="H21" i="32"/>
  <c r="G21" i="32"/>
  <c r="F21" i="32"/>
  <c r="H20" i="32"/>
  <c r="G20" i="32" s="1"/>
  <c r="F20" i="32"/>
  <c r="H19" i="32"/>
  <c r="G19" i="32"/>
  <c r="F19" i="32"/>
  <c r="H18" i="32"/>
  <c r="G18" i="32" s="1"/>
  <c r="F18" i="32"/>
  <c r="H17" i="32"/>
  <c r="G17" i="32"/>
  <c r="F17" i="32"/>
  <c r="H16" i="32"/>
  <c r="G16" i="32" s="1"/>
  <c r="F16" i="32"/>
  <c r="H15" i="32"/>
  <c r="G15" i="32"/>
  <c r="F15" i="32"/>
  <c r="H14" i="32"/>
  <c r="G14" i="32" s="1"/>
  <c r="F14" i="32"/>
  <c r="I12" i="32"/>
  <c r="E12" i="32"/>
  <c r="D12" i="32"/>
  <c r="C12" i="32"/>
  <c r="B12" i="32"/>
  <c r="H11" i="32"/>
  <c r="G11" i="32" s="1"/>
  <c r="F11" i="32"/>
  <c r="H10" i="32"/>
  <c r="G10" i="32"/>
  <c r="F10" i="32"/>
  <c r="H9" i="32"/>
  <c r="G9" i="32" s="1"/>
  <c r="F9" i="32"/>
  <c r="H8" i="32"/>
  <c r="G8" i="32"/>
  <c r="H7" i="32"/>
  <c r="G7" i="32"/>
  <c r="F7" i="32"/>
  <c r="H6" i="32"/>
  <c r="G6" i="32" s="1"/>
  <c r="F6" i="32"/>
  <c r="H5" i="32"/>
  <c r="G5" i="32"/>
  <c r="F5" i="32"/>
  <c r="H4" i="32"/>
  <c r="F4" i="32"/>
  <c r="H18" i="30"/>
  <c r="G18" i="30" s="1"/>
  <c r="C57" i="17"/>
  <c r="H73" i="17"/>
  <c r="G73" i="17" s="1"/>
  <c r="D68" i="10"/>
  <c r="E68" i="10"/>
  <c r="F68" i="10"/>
  <c r="I68" i="10"/>
  <c r="C68" i="10"/>
  <c r="H67" i="10"/>
  <c r="G67" i="10" s="1"/>
  <c r="H32" i="26"/>
  <c r="I32" i="26"/>
  <c r="G31" i="26"/>
  <c r="F31" i="26"/>
  <c r="I99" i="30"/>
  <c r="I93" i="30"/>
  <c r="E93" i="30"/>
  <c r="D93" i="30"/>
  <c r="C93" i="30"/>
  <c r="B93" i="30"/>
  <c r="H92" i="30"/>
  <c r="G92" i="30" s="1"/>
  <c r="F92" i="30"/>
  <c r="H91" i="30"/>
  <c r="G91" i="30"/>
  <c r="F91" i="30"/>
  <c r="H90" i="30"/>
  <c r="G90" i="30" s="1"/>
  <c r="F90" i="30"/>
  <c r="H89" i="30"/>
  <c r="G89" i="30"/>
  <c r="F89" i="30"/>
  <c r="H88" i="30"/>
  <c r="G88" i="30" s="1"/>
  <c r="F88" i="30"/>
  <c r="H87" i="30"/>
  <c r="G87" i="30"/>
  <c r="F87" i="30"/>
  <c r="H86" i="30"/>
  <c r="G86" i="30" s="1"/>
  <c r="F86" i="30"/>
  <c r="H85" i="30"/>
  <c r="G85" i="30"/>
  <c r="F85" i="30"/>
  <c r="H84" i="30"/>
  <c r="F84" i="30"/>
  <c r="F93" i="30" s="1"/>
  <c r="I82" i="30"/>
  <c r="E82" i="30"/>
  <c r="D82" i="30"/>
  <c r="C82" i="30"/>
  <c r="B82" i="30"/>
  <c r="H81" i="30"/>
  <c r="G81" i="30"/>
  <c r="F81" i="30"/>
  <c r="H80" i="30"/>
  <c r="G80" i="30" s="1"/>
  <c r="F80" i="30"/>
  <c r="H79" i="30"/>
  <c r="G79" i="30"/>
  <c r="F79" i="30"/>
  <c r="H78" i="30"/>
  <c r="G78" i="30" s="1"/>
  <c r="F78" i="30"/>
  <c r="H77" i="30"/>
  <c r="G77" i="30"/>
  <c r="F77" i="30"/>
  <c r="H76" i="30"/>
  <c r="G76" i="30" s="1"/>
  <c r="F76" i="30"/>
  <c r="H75" i="30"/>
  <c r="G75" i="30"/>
  <c r="F75" i="30"/>
  <c r="H74" i="30"/>
  <c r="G74" i="30" s="1"/>
  <c r="F74" i="30"/>
  <c r="H73" i="30"/>
  <c r="G73" i="30"/>
  <c r="F73" i="30"/>
  <c r="H72" i="30"/>
  <c r="G72" i="30" s="1"/>
  <c r="F72" i="30"/>
  <c r="H71" i="30"/>
  <c r="F71" i="30"/>
  <c r="F82" i="30" s="1"/>
  <c r="I69" i="30"/>
  <c r="E69" i="30"/>
  <c r="D69" i="30"/>
  <c r="C69" i="30"/>
  <c r="B69" i="30"/>
  <c r="H68" i="30"/>
  <c r="G68" i="30"/>
  <c r="F68" i="30"/>
  <c r="H67" i="30"/>
  <c r="G67" i="30" s="1"/>
  <c r="F67" i="30"/>
  <c r="H66" i="30"/>
  <c r="G66" i="30"/>
  <c r="F66" i="30"/>
  <c r="H65" i="30"/>
  <c r="G65" i="30" s="1"/>
  <c r="F65" i="30"/>
  <c r="H64" i="30"/>
  <c r="G64" i="30"/>
  <c r="F64" i="30"/>
  <c r="H63" i="30"/>
  <c r="G63" i="30" s="1"/>
  <c r="F63" i="30"/>
  <c r="F69" i="30" s="1"/>
  <c r="H62" i="30"/>
  <c r="G62" i="30"/>
  <c r="F62" i="30"/>
  <c r="H61" i="30"/>
  <c r="G61" i="30" s="1"/>
  <c r="F61" i="30"/>
  <c r="H60" i="30"/>
  <c r="G60" i="30"/>
  <c r="F60" i="30"/>
  <c r="H59" i="30"/>
  <c r="F59" i="30"/>
  <c r="I56" i="30"/>
  <c r="E56" i="30"/>
  <c r="D56" i="30"/>
  <c r="C56" i="30"/>
  <c r="B56" i="30"/>
  <c r="H55" i="30"/>
  <c r="G55" i="30" s="1"/>
  <c r="F55" i="30"/>
  <c r="H54" i="30"/>
  <c r="G54" i="30"/>
  <c r="F54" i="30"/>
  <c r="H53" i="30"/>
  <c r="G53" i="30" s="1"/>
  <c r="F53" i="30"/>
  <c r="H52" i="30"/>
  <c r="G52" i="30"/>
  <c r="F52" i="30"/>
  <c r="H51" i="30"/>
  <c r="G51" i="30" s="1"/>
  <c r="F51" i="30"/>
  <c r="H50" i="30"/>
  <c r="G50" i="30"/>
  <c r="F50" i="30"/>
  <c r="H49" i="30"/>
  <c r="G49" i="30" s="1"/>
  <c r="F49" i="30"/>
  <c r="H48" i="30"/>
  <c r="G48" i="30"/>
  <c r="F48" i="30"/>
  <c r="H47" i="30"/>
  <c r="F47" i="30"/>
  <c r="I45" i="30"/>
  <c r="E45" i="30"/>
  <c r="D45" i="30"/>
  <c r="C45" i="30"/>
  <c r="B45" i="30"/>
  <c r="H44" i="30"/>
  <c r="G44" i="30"/>
  <c r="F44" i="30"/>
  <c r="H43" i="30"/>
  <c r="G43" i="30" s="1"/>
  <c r="F43" i="30"/>
  <c r="H42" i="30"/>
  <c r="G42" i="30"/>
  <c r="F42" i="30"/>
  <c r="H41" i="30"/>
  <c r="G41" i="30" s="1"/>
  <c r="F41" i="30"/>
  <c r="H40" i="30"/>
  <c r="G40" i="30"/>
  <c r="F40" i="30"/>
  <c r="H39" i="30"/>
  <c r="G39" i="30" s="1"/>
  <c r="F39" i="30"/>
  <c r="H37" i="30"/>
  <c r="F37" i="30"/>
  <c r="H36" i="30"/>
  <c r="G36" i="30"/>
  <c r="F36" i="30"/>
  <c r="I34" i="30"/>
  <c r="E34" i="30"/>
  <c r="D34" i="30"/>
  <c r="C34" i="30"/>
  <c r="B34" i="30"/>
  <c r="H33" i="30"/>
  <c r="F33" i="30"/>
  <c r="H32" i="30"/>
  <c r="G32" i="30"/>
  <c r="F32" i="30"/>
  <c r="H31" i="30"/>
  <c r="G31" i="30" s="1"/>
  <c r="F31" i="30"/>
  <c r="H30" i="30"/>
  <c r="G30" i="30"/>
  <c r="F30" i="30"/>
  <c r="H29" i="30"/>
  <c r="G29" i="30" s="1"/>
  <c r="F29" i="30"/>
  <c r="H28" i="30"/>
  <c r="G28" i="30"/>
  <c r="F28" i="30"/>
  <c r="H27" i="30"/>
  <c r="G27" i="30" s="1"/>
  <c r="F27" i="30"/>
  <c r="H26" i="30"/>
  <c r="G26" i="30"/>
  <c r="F26" i="30"/>
  <c r="H25" i="30"/>
  <c r="G25" i="30" s="1"/>
  <c r="F25" i="30"/>
  <c r="I23" i="30"/>
  <c r="E23" i="30"/>
  <c r="D23" i="30"/>
  <c r="C23" i="30"/>
  <c r="B23" i="30"/>
  <c r="H22" i="30"/>
  <c r="F22" i="30"/>
  <c r="H21" i="30"/>
  <c r="G21" i="30" s="1"/>
  <c r="F21" i="30"/>
  <c r="H20" i="30"/>
  <c r="G20" i="30"/>
  <c r="F20" i="30"/>
  <c r="H19" i="30"/>
  <c r="G19" i="30" s="1"/>
  <c r="F19" i="30"/>
  <c r="H17" i="30"/>
  <c r="G17" i="30"/>
  <c r="F17" i="30"/>
  <c r="H16" i="30"/>
  <c r="G16" i="30" s="1"/>
  <c r="F16" i="30"/>
  <c r="H15" i="30"/>
  <c r="G15" i="30"/>
  <c r="F15" i="30"/>
  <c r="H14" i="30"/>
  <c r="G14" i="30" s="1"/>
  <c r="F14" i="30"/>
  <c r="H13" i="30"/>
  <c r="G13" i="30"/>
  <c r="F13" i="30"/>
  <c r="F23" i="30"/>
  <c r="I11" i="30"/>
  <c r="E11" i="30"/>
  <c r="D11" i="30"/>
  <c r="C11" i="30"/>
  <c r="B11" i="30"/>
  <c r="H10" i="30"/>
  <c r="G10" i="30" s="1"/>
  <c r="F10" i="30"/>
  <c r="H9" i="30"/>
  <c r="G9" i="30"/>
  <c r="F9" i="30"/>
  <c r="H8" i="30"/>
  <c r="G8" i="30" s="1"/>
  <c r="F8" i="30"/>
  <c r="H7" i="30"/>
  <c r="G7" i="30"/>
  <c r="H6" i="30"/>
  <c r="G6" i="30"/>
  <c r="F6" i="30"/>
  <c r="H5" i="30"/>
  <c r="G5" i="30" s="1"/>
  <c r="F5" i="30"/>
  <c r="H4" i="30"/>
  <c r="G4" i="30"/>
  <c r="F4" i="30"/>
  <c r="H3" i="30"/>
  <c r="F3" i="30"/>
  <c r="D37" i="11"/>
  <c r="B87" i="26"/>
  <c r="B87" i="17"/>
  <c r="H79" i="16"/>
  <c r="G79" i="16" s="1"/>
  <c r="H89" i="16"/>
  <c r="G89" i="16" s="1"/>
  <c r="H67" i="16"/>
  <c r="G67" i="16" s="1"/>
  <c r="C78" i="12"/>
  <c r="D78" i="12"/>
  <c r="E78" i="12"/>
  <c r="F78" i="12"/>
  <c r="I68" i="16"/>
  <c r="I79" i="15"/>
  <c r="I78" i="12"/>
  <c r="I34" i="12"/>
  <c r="H7" i="12"/>
  <c r="G7" i="12"/>
  <c r="I80" i="16"/>
  <c r="H64" i="16"/>
  <c r="G64" i="16" s="1"/>
  <c r="I34" i="13"/>
  <c r="H81" i="17"/>
  <c r="G81" i="17"/>
  <c r="H82" i="17"/>
  <c r="G82" i="17"/>
  <c r="H83" i="17"/>
  <c r="G83" i="17"/>
  <c r="H84" i="17"/>
  <c r="G84" i="17"/>
  <c r="H85" i="17"/>
  <c r="G85" i="17"/>
  <c r="H86" i="17"/>
  <c r="G86" i="17"/>
  <c r="H80" i="17"/>
  <c r="G80" i="17"/>
  <c r="H68" i="17"/>
  <c r="G68" i="17"/>
  <c r="H69" i="17"/>
  <c r="G69" i="17"/>
  <c r="H70" i="17"/>
  <c r="G70" i="17"/>
  <c r="H71" i="17"/>
  <c r="G71" i="17"/>
  <c r="H72" i="17"/>
  <c r="G72" i="17"/>
  <c r="H74" i="17"/>
  <c r="G74" i="17"/>
  <c r="H75" i="17"/>
  <c r="G75" i="17"/>
  <c r="H63" i="17"/>
  <c r="G63" i="17"/>
  <c r="H77" i="17"/>
  <c r="G77" i="17"/>
  <c r="H67" i="17"/>
  <c r="G67" i="17"/>
  <c r="H58" i="17"/>
  <c r="H59" i="17"/>
  <c r="G59" i="17" s="1"/>
  <c r="GD59" i="17" s="1"/>
  <c r="H60" i="17"/>
  <c r="G60" i="17"/>
  <c r="H61" i="17"/>
  <c r="G61" i="17"/>
  <c r="GD61" i="17" s="1"/>
  <c r="H62" i="17"/>
  <c r="G62" i="17" s="1"/>
  <c r="H76" i="17"/>
  <c r="G76" i="17" s="1"/>
  <c r="H64" i="17"/>
  <c r="G64" i="17" s="1"/>
  <c r="H57" i="17"/>
  <c r="G57" i="17" s="1"/>
  <c r="H46" i="17"/>
  <c r="G46" i="17" s="1"/>
  <c r="H47" i="17"/>
  <c r="G47" i="17" s="1"/>
  <c r="H48" i="17"/>
  <c r="G48" i="17" s="1"/>
  <c r="H49" i="17"/>
  <c r="G49" i="17" s="1"/>
  <c r="H52" i="17"/>
  <c r="G52" i="17" s="1"/>
  <c r="H53" i="17"/>
  <c r="G53" i="17" s="1"/>
  <c r="H54" i="17"/>
  <c r="G54" i="17" s="1"/>
  <c r="H45" i="17"/>
  <c r="G45" i="17" s="1"/>
  <c r="H34" i="17"/>
  <c r="G34" i="17" s="1"/>
  <c r="H36" i="17"/>
  <c r="G36" i="17" s="1"/>
  <c r="H37" i="17"/>
  <c r="G37" i="17" s="1"/>
  <c r="H38" i="17"/>
  <c r="G38" i="17" s="1"/>
  <c r="H39" i="17"/>
  <c r="G39" i="17" s="1"/>
  <c r="H40" i="17"/>
  <c r="G40" i="17" s="1"/>
  <c r="H41" i="17"/>
  <c r="G41" i="17" s="1"/>
  <c r="H33" i="17"/>
  <c r="G33" i="17" s="1"/>
  <c r="H23" i="17"/>
  <c r="G23" i="17" s="1"/>
  <c r="H24" i="17"/>
  <c r="G24" i="17" s="1"/>
  <c r="H25" i="17"/>
  <c r="G25" i="17" s="1"/>
  <c r="H26" i="17"/>
  <c r="G26" i="17" s="1"/>
  <c r="H27" i="17"/>
  <c r="G27" i="17" s="1"/>
  <c r="H28" i="17"/>
  <c r="G28" i="17" s="1"/>
  <c r="H29" i="17"/>
  <c r="G29" i="17" s="1"/>
  <c r="H22" i="17"/>
  <c r="G22" i="17" s="1"/>
  <c r="H14" i="17"/>
  <c r="G14" i="17" s="1"/>
  <c r="H15" i="17"/>
  <c r="G15" i="17" s="1"/>
  <c r="H16" i="17"/>
  <c r="G16" i="17" s="1"/>
  <c r="H17" i="17"/>
  <c r="G17" i="17" s="1"/>
  <c r="H18" i="17"/>
  <c r="G18" i="17" s="1"/>
  <c r="H13" i="17"/>
  <c r="G13" i="17" s="1"/>
  <c r="H4" i="17"/>
  <c r="G4" i="17" s="1"/>
  <c r="H5" i="17"/>
  <c r="G5" i="17" s="1"/>
  <c r="H6" i="17"/>
  <c r="G6" i="17" s="1"/>
  <c r="H7" i="17"/>
  <c r="G7" i="17" s="1"/>
  <c r="H8" i="17"/>
  <c r="G8" i="17" s="1"/>
  <c r="H9" i="17"/>
  <c r="G9" i="17" s="1"/>
  <c r="H10" i="17"/>
  <c r="G10" i="17" s="1"/>
  <c r="H3" i="17"/>
  <c r="G3" i="17" s="1"/>
  <c r="H83" i="16"/>
  <c r="G83" i="16" s="1"/>
  <c r="H84" i="16"/>
  <c r="G84" i="16" s="1"/>
  <c r="H85" i="16"/>
  <c r="G85" i="16" s="1"/>
  <c r="H86" i="16"/>
  <c r="G86" i="16" s="1"/>
  <c r="H87" i="16"/>
  <c r="G87" i="16" s="1"/>
  <c r="H88" i="16"/>
  <c r="G88" i="16" s="1"/>
  <c r="H82" i="16"/>
  <c r="G82" i="16" s="1"/>
  <c r="H71" i="16"/>
  <c r="G71" i="16" s="1"/>
  <c r="H72" i="16"/>
  <c r="G72" i="16" s="1"/>
  <c r="H52" i="16"/>
  <c r="G52" i="16" s="1"/>
  <c r="H76" i="16"/>
  <c r="G76" i="16" s="1"/>
  <c r="H77" i="16"/>
  <c r="G77" i="16" s="1"/>
  <c r="H78" i="16"/>
  <c r="G78" i="16" s="1"/>
  <c r="H65" i="16"/>
  <c r="G65" i="16" s="1"/>
  <c r="H66" i="16"/>
  <c r="G66" i="16" s="1"/>
  <c r="H70" i="16"/>
  <c r="G70" i="16" s="1"/>
  <c r="H59" i="16"/>
  <c r="G59" i="16" s="1"/>
  <c r="H60" i="16"/>
  <c r="G60" i="16" s="1"/>
  <c r="GD60" i="16" s="1"/>
  <c r="H61" i="16"/>
  <c r="G61" i="16"/>
  <c r="GD61" i="16" s="1"/>
  <c r="H62" i="16"/>
  <c r="G62" i="16" s="1"/>
  <c r="GD62" i="16" s="1"/>
  <c r="H54" i="16"/>
  <c r="G54" i="16"/>
  <c r="H63" i="16"/>
  <c r="G63" i="16"/>
  <c r="GD63" i="16" s="1"/>
  <c r="H58" i="16"/>
  <c r="G58" i="16" s="1"/>
  <c r="H48" i="16"/>
  <c r="G48" i="16" s="1"/>
  <c r="H49" i="16"/>
  <c r="G49" i="16" s="1"/>
  <c r="H50" i="16"/>
  <c r="G50" i="16" s="1"/>
  <c r="H73" i="16"/>
  <c r="G73" i="16" s="1"/>
  <c r="H51" i="16"/>
  <c r="G51" i="16" s="1"/>
  <c r="H53" i="16"/>
  <c r="G53" i="16" s="1"/>
  <c r="H55" i="16"/>
  <c r="G55" i="16" s="1"/>
  <c r="H47" i="16"/>
  <c r="G47" i="16" s="1"/>
  <c r="H36" i="16"/>
  <c r="G36" i="16" s="1"/>
  <c r="H38" i="16"/>
  <c r="G38" i="16" s="1"/>
  <c r="H39" i="16"/>
  <c r="G39" i="16" s="1"/>
  <c r="H40" i="16"/>
  <c r="G40" i="16" s="1"/>
  <c r="H41" i="16"/>
  <c r="G41" i="16" s="1"/>
  <c r="H42" i="16"/>
  <c r="G42" i="16" s="1"/>
  <c r="H43" i="16"/>
  <c r="G43" i="16" s="1"/>
  <c r="H35" i="16"/>
  <c r="G35" i="16" s="1"/>
  <c r="H25" i="16"/>
  <c r="G25" i="16" s="1"/>
  <c r="H26" i="16"/>
  <c r="G26" i="16" s="1"/>
  <c r="H27" i="16"/>
  <c r="G27" i="16" s="1"/>
  <c r="H28" i="16"/>
  <c r="G28" i="16" s="1"/>
  <c r="H29" i="16"/>
  <c r="G29" i="16" s="1"/>
  <c r="H30" i="16"/>
  <c r="G30" i="16" s="1"/>
  <c r="H31" i="16"/>
  <c r="G31" i="16" s="1"/>
  <c r="H24" i="16"/>
  <c r="G24" i="16" s="1"/>
  <c r="H15" i="16"/>
  <c r="G15" i="16" s="1"/>
  <c r="H16" i="16"/>
  <c r="G16" i="16" s="1"/>
  <c r="H17" i="16"/>
  <c r="G17" i="16" s="1"/>
  <c r="H18" i="16"/>
  <c r="G18" i="16" s="1"/>
  <c r="H19" i="16"/>
  <c r="G19" i="16" s="1"/>
  <c r="H20" i="16"/>
  <c r="G20" i="16" s="1"/>
  <c r="H14" i="16"/>
  <c r="G14" i="16" s="1"/>
  <c r="H4" i="16"/>
  <c r="G4" i="16" s="1"/>
  <c r="H5" i="16"/>
  <c r="G5" i="16" s="1"/>
  <c r="H6" i="16"/>
  <c r="G6" i="16" s="1"/>
  <c r="H7" i="16"/>
  <c r="G7" i="16" s="1"/>
  <c r="H8" i="16"/>
  <c r="G8" i="16" s="1"/>
  <c r="H9" i="16"/>
  <c r="G9" i="16" s="1"/>
  <c r="H10" i="16"/>
  <c r="G10" i="16" s="1"/>
  <c r="H11" i="16"/>
  <c r="G11" i="16" s="1"/>
  <c r="H3" i="16"/>
  <c r="G3" i="16" s="1"/>
  <c r="H82" i="15"/>
  <c r="G82" i="15" s="1"/>
  <c r="H83" i="15"/>
  <c r="G83" i="15" s="1"/>
  <c r="H84" i="15"/>
  <c r="G84" i="15" s="1"/>
  <c r="H85" i="15"/>
  <c r="G85" i="15" s="1"/>
  <c r="H86" i="15"/>
  <c r="G86" i="15" s="1"/>
  <c r="H87" i="15"/>
  <c r="G87" i="15" s="1"/>
  <c r="H81" i="15"/>
  <c r="G81" i="15" s="1"/>
  <c r="H70" i="15"/>
  <c r="G70" i="15" s="1"/>
  <c r="H71" i="15"/>
  <c r="G71" i="15" s="1"/>
  <c r="H72" i="15"/>
  <c r="G72" i="15" s="1"/>
  <c r="H73" i="15"/>
  <c r="G73" i="15" s="1"/>
  <c r="H74" i="15"/>
  <c r="G74" i="15" s="1"/>
  <c r="H75" i="15"/>
  <c r="G75" i="15" s="1"/>
  <c r="H76" i="15"/>
  <c r="G76" i="15" s="1"/>
  <c r="H77" i="15"/>
  <c r="G77" i="15" s="1"/>
  <c r="H78" i="15"/>
  <c r="G78" i="15" s="1"/>
  <c r="H69" i="15"/>
  <c r="G69" i="15" s="1"/>
  <c r="H59" i="15"/>
  <c r="G59" i="15" s="1"/>
  <c r="H60" i="15"/>
  <c r="G60" i="15" s="1"/>
  <c r="H61" i="15"/>
  <c r="G61" i="15" s="1"/>
  <c r="H62" i="15"/>
  <c r="G62" i="15" s="1"/>
  <c r="H63" i="15"/>
  <c r="G63" i="15" s="1"/>
  <c r="H64" i="15"/>
  <c r="G64" i="15" s="1"/>
  <c r="H65" i="15"/>
  <c r="G65" i="15" s="1"/>
  <c r="H66" i="15"/>
  <c r="G66" i="15" s="1"/>
  <c r="H58" i="15"/>
  <c r="G58" i="15" s="1"/>
  <c r="H48" i="15"/>
  <c r="G48" i="15" s="1"/>
  <c r="H49" i="15"/>
  <c r="G49" i="15" s="1"/>
  <c r="H50" i="15"/>
  <c r="G50" i="15" s="1"/>
  <c r="H51" i="15"/>
  <c r="G51" i="15" s="1"/>
  <c r="H52" i="15"/>
  <c r="G52" i="15" s="1"/>
  <c r="H53" i="15"/>
  <c r="G53" i="15" s="1"/>
  <c r="H54" i="15"/>
  <c r="G54" i="15" s="1"/>
  <c r="H55" i="15"/>
  <c r="G55" i="15" s="1"/>
  <c r="H47" i="15"/>
  <c r="G47" i="15" s="1"/>
  <c r="H36" i="15"/>
  <c r="G36" i="15" s="1"/>
  <c r="H37" i="15"/>
  <c r="G37" i="15" s="1"/>
  <c r="H39" i="15"/>
  <c r="G39" i="15" s="1"/>
  <c r="H40" i="15"/>
  <c r="G40" i="15" s="1"/>
  <c r="H41" i="15"/>
  <c r="G41" i="15" s="1"/>
  <c r="H42" i="15"/>
  <c r="G42" i="15" s="1"/>
  <c r="H43" i="15"/>
  <c r="G43" i="15" s="1"/>
  <c r="H35" i="15"/>
  <c r="G35" i="15" s="1"/>
  <c r="H24" i="15"/>
  <c r="G24" i="15" s="1"/>
  <c r="H25" i="15"/>
  <c r="G25" i="15" s="1"/>
  <c r="H26" i="15"/>
  <c r="G26" i="15" s="1"/>
  <c r="H27" i="15"/>
  <c r="G27" i="15" s="1"/>
  <c r="H28" i="15"/>
  <c r="G28" i="15" s="1"/>
  <c r="H29" i="15"/>
  <c r="G29" i="15" s="1"/>
  <c r="H30" i="15"/>
  <c r="G30" i="15" s="1"/>
  <c r="H31" i="15"/>
  <c r="G31" i="15" s="1"/>
  <c r="H23" i="15"/>
  <c r="G23" i="15" s="1"/>
  <c r="H14" i="15"/>
  <c r="G14" i="15" s="1"/>
  <c r="H15" i="15"/>
  <c r="G15" i="15" s="1"/>
  <c r="H16" i="15"/>
  <c r="G16" i="15" s="1"/>
  <c r="H17" i="15"/>
  <c r="G17" i="15" s="1"/>
  <c r="H18" i="15"/>
  <c r="G18" i="15" s="1"/>
  <c r="H19" i="15"/>
  <c r="G19" i="15" s="1"/>
  <c r="H13" i="15"/>
  <c r="G13" i="15" s="1"/>
  <c r="H4" i="15"/>
  <c r="G4" i="15" s="1"/>
  <c r="H5" i="15"/>
  <c r="G5" i="15" s="1"/>
  <c r="H6" i="15"/>
  <c r="G6" i="15" s="1"/>
  <c r="H7" i="15"/>
  <c r="G7" i="15" s="1"/>
  <c r="H8" i="15"/>
  <c r="G8" i="15" s="1"/>
  <c r="H9" i="15"/>
  <c r="G9" i="15" s="1"/>
  <c r="H10" i="15"/>
  <c r="G10" i="15" s="1"/>
  <c r="H3" i="15"/>
  <c r="G3" i="15" s="1"/>
  <c r="H83" i="14"/>
  <c r="G83" i="14" s="1"/>
  <c r="H84" i="14"/>
  <c r="G84" i="14" s="1"/>
  <c r="H85" i="14"/>
  <c r="G85" i="14" s="1"/>
  <c r="H86" i="14"/>
  <c r="G86" i="14" s="1"/>
  <c r="H87" i="14"/>
  <c r="G87" i="14" s="1"/>
  <c r="H88" i="14"/>
  <c r="G88" i="14" s="1"/>
  <c r="H82" i="14"/>
  <c r="G82" i="14" s="1"/>
  <c r="H71" i="14"/>
  <c r="G71" i="14" s="1"/>
  <c r="H72" i="14"/>
  <c r="G72" i="14" s="1"/>
  <c r="H73" i="14"/>
  <c r="G73" i="14" s="1"/>
  <c r="H74" i="14"/>
  <c r="G74" i="14" s="1"/>
  <c r="H75" i="14"/>
  <c r="G75" i="14" s="1"/>
  <c r="H76" i="14"/>
  <c r="G76" i="14" s="1"/>
  <c r="H77" i="14"/>
  <c r="G77" i="14" s="1"/>
  <c r="H78" i="14"/>
  <c r="G78" i="14" s="1"/>
  <c r="H79" i="14"/>
  <c r="G79" i="14" s="1"/>
  <c r="H70" i="14"/>
  <c r="G70" i="14" s="1"/>
  <c r="H59" i="14"/>
  <c r="G59" i="14" s="1"/>
  <c r="H60" i="14"/>
  <c r="G60" i="14" s="1"/>
  <c r="H61" i="14"/>
  <c r="G61" i="14" s="1"/>
  <c r="H62" i="14"/>
  <c r="G62" i="14" s="1"/>
  <c r="H63" i="14"/>
  <c r="G63" i="14" s="1"/>
  <c r="H64" i="14"/>
  <c r="G64" i="14" s="1"/>
  <c r="H65" i="14"/>
  <c r="G65" i="14" s="1"/>
  <c r="H66" i="14"/>
  <c r="G66" i="14" s="1"/>
  <c r="H67" i="14"/>
  <c r="G67" i="14" s="1"/>
  <c r="H58" i="14"/>
  <c r="G58" i="14" s="1"/>
  <c r="H48" i="14"/>
  <c r="G48" i="14" s="1"/>
  <c r="H49" i="14"/>
  <c r="G49" i="14" s="1"/>
  <c r="H50" i="14"/>
  <c r="G50" i="14" s="1"/>
  <c r="H51" i="14"/>
  <c r="G51" i="14" s="1"/>
  <c r="H52" i="14"/>
  <c r="G52" i="14" s="1"/>
  <c r="H53" i="14"/>
  <c r="G53" i="14" s="1"/>
  <c r="H54" i="14"/>
  <c r="G54" i="14" s="1"/>
  <c r="H55" i="14"/>
  <c r="G55" i="14" s="1"/>
  <c r="H47" i="14"/>
  <c r="G47" i="14" s="1"/>
  <c r="H37" i="14"/>
  <c r="G37" i="14" s="1"/>
  <c r="H39" i="14"/>
  <c r="G39" i="14" s="1"/>
  <c r="H40" i="14"/>
  <c r="G40" i="14" s="1"/>
  <c r="H41" i="14"/>
  <c r="G41" i="14" s="1"/>
  <c r="H42" i="14"/>
  <c r="G42" i="14" s="1"/>
  <c r="H43" i="14"/>
  <c r="G43" i="14" s="1"/>
  <c r="H36" i="14"/>
  <c r="G36" i="14" s="1"/>
  <c r="H25" i="14"/>
  <c r="G25" i="14" s="1"/>
  <c r="H26" i="14"/>
  <c r="G26" i="14" s="1"/>
  <c r="H27" i="14"/>
  <c r="G27" i="14" s="1"/>
  <c r="H28" i="14"/>
  <c r="G28" i="14" s="1"/>
  <c r="H29" i="14"/>
  <c r="G29" i="14" s="1"/>
  <c r="H30" i="14"/>
  <c r="G30" i="14" s="1"/>
  <c r="H31" i="14"/>
  <c r="G31" i="14" s="1"/>
  <c r="H32" i="14"/>
  <c r="G32" i="14" s="1"/>
  <c r="H24" i="14"/>
  <c r="G24" i="14" s="1"/>
  <c r="H14" i="14"/>
  <c r="G14" i="14" s="1"/>
  <c r="H15" i="14"/>
  <c r="G15" i="14" s="1"/>
  <c r="H16" i="14"/>
  <c r="G16" i="14" s="1"/>
  <c r="H17" i="14"/>
  <c r="G17" i="14" s="1"/>
  <c r="H18" i="14"/>
  <c r="G18" i="14" s="1"/>
  <c r="H19" i="14"/>
  <c r="G19" i="14" s="1"/>
  <c r="H20" i="14"/>
  <c r="G20" i="14" s="1"/>
  <c r="H13" i="14"/>
  <c r="G13" i="14" s="1"/>
  <c r="H4" i="14"/>
  <c r="G4" i="14" s="1"/>
  <c r="H5" i="14"/>
  <c r="G5" i="14" s="1"/>
  <c r="H6" i="14"/>
  <c r="G6" i="14" s="1"/>
  <c r="H7" i="14"/>
  <c r="G7" i="14" s="1"/>
  <c r="H8" i="14"/>
  <c r="G8" i="14" s="1"/>
  <c r="H9" i="14"/>
  <c r="G9" i="14" s="1"/>
  <c r="H10" i="14"/>
  <c r="G10" i="14" s="1"/>
  <c r="H3" i="14"/>
  <c r="G3" i="14" s="1"/>
  <c r="H81" i="13"/>
  <c r="G81" i="13" s="1"/>
  <c r="H82" i="13"/>
  <c r="G82" i="13" s="1"/>
  <c r="H83" i="13"/>
  <c r="G83" i="13" s="1"/>
  <c r="H84" i="13"/>
  <c r="G84" i="13" s="1"/>
  <c r="H85" i="13"/>
  <c r="G85" i="13" s="1"/>
  <c r="H86" i="13"/>
  <c r="G86" i="13" s="1"/>
  <c r="H87" i="13"/>
  <c r="G87" i="13" s="1"/>
  <c r="H80" i="13"/>
  <c r="G80" i="13" s="1"/>
  <c r="H69" i="13"/>
  <c r="G69" i="13" s="1"/>
  <c r="H70" i="13"/>
  <c r="G70" i="13" s="1"/>
  <c r="H71" i="13"/>
  <c r="G71" i="13" s="1"/>
  <c r="H72" i="13"/>
  <c r="G72" i="13" s="1"/>
  <c r="H73" i="13"/>
  <c r="G73" i="13" s="1"/>
  <c r="H74" i="13"/>
  <c r="G74" i="13" s="1"/>
  <c r="H75" i="13"/>
  <c r="G75" i="13" s="1"/>
  <c r="H76" i="13"/>
  <c r="G76" i="13" s="1"/>
  <c r="H77" i="13"/>
  <c r="G77" i="13" s="1"/>
  <c r="H68" i="13"/>
  <c r="G68" i="13" s="1"/>
  <c r="H57" i="13"/>
  <c r="G57" i="13" s="1"/>
  <c r="H58" i="13"/>
  <c r="G58" i="13" s="1"/>
  <c r="H59" i="13"/>
  <c r="G59" i="13" s="1"/>
  <c r="H60" i="13"/>
  <c r="G60" i="13" s="1"/>
  <c r="H61" i="13"/>
  <c r="G61" i="13" s="1"/>
  <c r="H62" i="13"/>
  <c r="G62" i="13" s="1"/>
  <c r="H63" i="13"/>
  <c r="G63" i="13" s="1"/>
  <c r="H64" i="13"/>
  <c r="G64" i="13" s="1"/>
  <c r="H65" i="13"/>
  <c r="G65" i="13" s="1"/>
  <c r="H56" i="13"/>
  <c r="G56" i="13" s="1"/>
  <c r="H48" i="13"/>
  <c r="G48" i="13" s="1"/>
  <c r="H49" i="13"/>
  <c r="G49" i="13" s="1"/>
  <c r="H50" i="13"/>
  <c r="G50" i="13" s="1"/>
  <c r="H51" i="13"/>
  <c r="G51" i="13" s="1"/>
  <c r="H52" i="13"/>
  <c r="G52" i="13" s="1"/>
  <c r="H53" i="13"/>
  <c r="G53" i="13" s="1"/>
  <c r="H47" i="13"/>
  <c r="G47" i="13" s="1"/>
  <c r="H37" i="13"/>
  <c r="G37" i="13" s="1"/>
  <c r="H39" i="13"/>
  <c r="G39" i="13" s="1"/>
  <c r="H40" i="13"/>
  <c r="G40" i="13" s="1"/>
  <c r="H41" i="13"/>
  <c r="G41" i="13" s="1"/>
  <c r="H42" i="13"/>
  <c r="G42" i="13" s="1"/>
  <c r="H43" i="13"/>
  <c r="G43" i="13" s="1"/>
  <c r="H36" i="13"/>
  <c r="G36" i="13" s="1"/>
  <c r="H25" i="13"/>
  <c r="G25" i="13" s="1"/>
  <c r="H26" i="13"/>
  <c r="G26" i="13" s="1"/>
  <c r="H27" i="13"/>
  <c r="G27" i="13" s="1"/>
  <c r="H28" i="13"/>
  <c r="G28" i="13" s="1"/>
  <c r="H29" i="13"/>
  <c r="G29" i="13" s="1"/>
  <c r="H30" i="13"/>
  <c r="G30" i="13" s="1"/>
  <c r="H31" i="13"/>
  <c r="G31" i="13" s="1"/>
  <c r="H32" i="13"/>
  <c r="G32" i="13" s="1"/>
  <c r="H24" i="13"/>
  <c r="G24" i="13" s="1"/>
  <c r="H14" i="13"/>
  <c r="G14" i="13" s="1"/>
  <c r="H15" i="13"/>
  <c r="G15" i="13" s="1"/>
  <c r="H16" i="13"/>
  <c r="G16" i="13" s="1"/>
  <c r="H17" i="13"/>
  <c r="G17" i="13" s="1"/>
  <c r="H18" i="13"/>
  <c r="G18" i="13" s="1"/>
  <c r="H19" i="13"/>
  <c r="G19" i="13" s="1"/>
  <c r="H20" i="13"/>
  <c r="G20" i="13" s="1"/>
  <c r="H13" i="13"/>
  <c r="G13" i="13" s="1"/>
  <c r="H4" i="13"/>
  <c r="G4" i="13" s="1"/>
  <c r="H5" i="13"/>
  <c r="G5" i="13" s="1"/>
  <c r="H6" i="13"/>
  <c r="G6" i="13" s="1"/>
  <c r="H7" i="13"/>
  <c r="G7" i="13" s="1"/>
  <c r="H8" i="13"/>
  <c r="G8" i="13" s="1"/>
  <c r="H9" i="13"/>
  <c r="G9" i="13" s="1"/>
  <c r="H10" i="13"/>
  <c r="G10" i="13" s="1"/>
  <c r="H3" i="13"/>
  <c r="G3" i="13" s="1"/>
  <c r="H81" i="12"/>
  <c r="G81" i="12" s="1"/>
  <c r="H82" i="12"/>
  <c r="G82" i="12" s="1"/>
  <c r="H83" i="12"/>
  <c r="G83" i="12" s="1"/>
  <c r="H84" i="12"/>
  <c r="G84" i="12" s="1"/>
  <c r="H85" i="12"/>
  <c r="G85" i="12" s="1"/>
  <c r="H86" i="12"/>
  <c r="G86" i="12" s="1"/>
  <c r="H80" i="12"/>
  <c r="G80" i="12" s="1"/>
  <c r="H67" i="12"/>
  <c r="G67" i="12" s="1"/>
  <c r="H68" i="12"/>
  <c r="G68" i="12" s="1"/>
  <c r="H69" i="12"/>
  <c r="G69" i="12" s="1"/>
  <c r="H70" i="12"/>
  <c r="G70" i="12" s="1"/>
  <c r="H71" i="12"/>
  <c r="G71" i="12" s="1"/>
  <c r="H72" i="12"/>
  <c r="G72" i="12" s="1"/>
  <c r="H73" i="12"/>
  <c r="G73" i="12" s="1"/>
  <c r="H74" i="12"/>
  <c r="G74" i="12" s="1"/>
  <c r="H75" i="12"/>
  <c r="G75" i="12" s="1"/>
  <c r="H76" i="12"/>
  <c r="G76" i="12" s="1"/>
  <c r="H77" i="12"/>
  <c r="G77" i="12" s="1"/>
  <c r="H66" i="12"/>
  <c r="G66" i="12" s="1"/>
  <c r="H57" i="12"/>
  <c r="G57" i="12" s="1"/>
  <c r="H58" i="12"/>
  <c r="G58" i="12" s="1"/>
  <c r="H59" i="12"/>
  <c r="G59" i="12" s="1"/>
  <c r="H60" i="12"/>
  <c r="G60" i="12" s="1"/>
  <c r="H61" i="12"/>
  <c r="G61" i="12" s="1"/>
  <c r="H62" i="12"/>
  <c r="G62" i="12" s="1"/>
  <c r="H63" i="12"/>
  <c r="G63" i="12" s="1"/>
  <c r="H56" i="12"/>
  <c r="G56" i="12" s="1"/>
  <c r="H48" i="12"/>
  <c r="G48" i="12" s="1"/>
  <c r="H49" i="12"/>
  <c r="G49" i="12" s="1"/>
  <c r="H50" i="12"/>
  <c r="G50" i="12" s="1"/>
  <c r="H51" i="12"/>
  <c r="G51" i="12" s="1"/>
  <c r="H52" i="12"/>
  <c r="G52" i="12" s="1"/>
  <c r="H53" i="12"/>
  <c r="G53" i="12" s="1"/>
  <c r="H47" i="12"/>
  <c r="G47" i="12" s="1"/>
  <c r="H37" i="12"/>
  <c r="G37" i="12" s="1"/>
  <c r="H39" i="12"/>
  <c r="G39" i="12" s="1"/>
  <c r="H40" i="12"/>
  <c r="G40" i="12" s="1"/>
  <c r="H41" i="12"/>
  <c r="G41" i="12" s="1"/>
  <c r="H42" i="12"/>
  <c r="G42" i="12" s="1"/>
  <c r="H43" i="12"/>
  <c r="G43" i="12" s="1"/>
  <c r="H36" i="12"/>
  <c r="G36" i="12" s="1"/>
  <c r="H26" i="12"/>
  <c r="G26" i="12"/>
  <c r="H27" i="12"/>
  <c r="G27" i="12"/>
  <c r="H28" i="12"/>
  <c r="G28" i="12"/>
  <c r="H29" i="12"/>
  <c r="G29" i="12"/>
  <c r="H30" i="12"/>
  <c r="G30" i="12"/>
  <c r="H31" i="12"/>
  <c r="G31" i="12"/>
  <c r="H32" i="12"/>
  <c r="G32" i="12"/>
  <c r="H33" i="12"/>
  <c r="H25" i="12"/>
  <c r="G25" i="12" s="1"/>
  <c r="H15" i="12"/>
  <c r="G15" i="12" s="1"/>
  <c r="H16" i="12"/>
  <c r="G16" i="12" s="1"/>
  <c r="H17" i="12"/>
  <c r="G17" i="12" s="1"/>
  <c r="H18" i="12"/>
  <c r="G18" i="12" s="1"/>
  <c r="H19" i="12"/>
  <c r="G19" i="12" s="1"/>
  <c r="H20" i="12"/>
  <c r="G20" i="12" s="1"/>
  <c r="H21" i="12"/>
  <c r="G21" i="12" s="1"/>
  <c r="H14" i="12"/>
  <c r="G14" i="12" s="1"/>
  <c r="H4" i="12"/>
  <c r="G4" i="12" s="1"/>
  <c r="H5" i="12"/>
  <c r="G5" i="12" s="1"/>
  <c r="H6" i="12"/>
  <c r="G6" i="12" s="1"/>
  <c r="H8" i="12"/>
  <c r="G8" i="12" s="1"/>
  <c r="H9" i="12"/>
  <c r="G9" i="12" s="1"/>
  <c r="H10" i="12"/>
  <c r="G10" i="12" s="1"/>
  <c r="H11" i="12"/>
  <c r="G11" i="12" s="1"/>
  <c r="H3" i="12"/>
  <c r="G3" i="12" s="1"/>
  <c r="H86" i="11"/>
  <c r="G86" i="11" s="1"/>
  <c r="H87" i="11"/>
  <c r="G87" i="11" s="1"/>
  <c r="H88" i="11"/>
  <c r="G88" i="11" s="1"/>
  <c r="H89" i="11"/>
  <c r="G89" i="11" s="1"/>
  <c r="H90" i="11"/>
  <c r="G90" i="11" s="1"/>
  <c r="H91" i="11"/>
  <c r="G91" i="11" s="1"/>
  <c r="H85" i="11"/>
  <c r="G85" i="11" s="1"/>
  <c r="H75" i="11"/>
  <c r="G75" i="11" s="1"/>
  <c r="H76" i="11"/>
  <c r="G76" i="11" s="1"/>
  <c r="H77" i="11"/>
  <c r="G77" i="11" s="1"/>
  <c r="H78" i="11"/>
  <c r="G78" i="11" s="1"/>
  <c r="H79" i="11"/>
  <c r="G79" i="11" s="1"/>
  <c r="H80" i="11"/>
  <c r="G80" i="11" s="1"/>
  <c r="H81" i="11"/>
  <c r="G81" i="11" s="1"/>
  <c r="H82" i="11"/>
  <c r="G82" i="11" s="1"/>
  <c r="H74" i="11"/>
  <c r="G74" i="11" s="1"/>
  <c r="H63" i="11"/>
  <c r="G63" i="11" s="1"/>
  <c r="H64" i="11"/>
  <c r="G64" i="11" s="1"/>
  <c r="H65" i="11"/>
  <c r="G65" i="11" s="1"/>
  <c r="H66" i="11"/>
  <c r="G66" i="11" s="1"/>
  <c r="H67" i="11"/>
  <c r="G67" i="11" s="1"/>
  <c r="H68" i="11"/>
  <c r="G68" i="11" s="1"/>
  <c r="H69" i="11"/>
  <c r="G69" i="11" s="1"/>
  <c r="H70" i="11"/>
  <c r="G70" i="11" s="1"/>
  <c r="H71" i="11"/>
  <c r="G71" i="11" s="1"/>
  <c r="H62" i="11"/>
  <c r="G62" i="11" s="1"/>
  <c r="H53" i="11"/>
  <c r="G53" i="11" s="1"/>
  <c r="H54" i="11"/>
  <c r="G54" i="11" s="1"/>
  <c r="H55" i="11"/>
  <c r="G55" i="11" s="1"/>
  <c r="H56" i="11"/>
  <c r="G56" i="11" s="1"/>
  <c r="H57" i="11"/>
  <c r="G57" i="11" s="1"/>
  <c r="H58" i="11"/>
  <c r="G58" i="11" s="1"/>
  <c r="H59" i="11"/>
  <c r="G59" i="11" s="1"/>
  <c r="H52" i="11"/>
  <c r="G52" i="11" s="1"/>
  <c r="H40" i="11"/>
  <c r="G40" i="11" s="1"/>
  <c r="H41" i="11"/>
  <c r="G41" i="11" s="1"/>
  <c r="H42" i="11"/>
  <c r="G42" i="11" s="1"/>
  <c r="H44" i="11"/>
  <c r="G44" i="11" s="1"/>
  <c r="H45" i="11"/>
  <c r="G45" i="11" s="1"/>
  <c r="H46" i="11"/>
  <c r="G46" i="11" s="1"/>
  <c r="H47" i="11"/>
  <c r="G47" i="11" s="1"/>
  <c r="H48" i="11"/>
  <c r="G48" i="11" s="1"/>
  <c r="H39" i="11"/>
  <c r="G39" i="11" s="1"/>
  <c r="H28" i="11"/>
  <c r="G28" i="11" s="1"/>
  <c r="H29" i="11"/>
  <c r="G29" i="11" s="1"/>
  <c r="H30" i="11"/>
  <c r="G30" i="11" s="1"/>
  <c r="H31" i="11"/>
  <c r="G31" i="11" s="1"/>
  <c r="H32" i="11"/>
  <c r="G32" i="11" s="1"/>
  <c r="H33" i="11"/>
  <c r="G33" i="11" s="1"/>
  <c r="H34" i="11"/>
  <c r="G34" i="11" s="1"/>
  <c r="H35" i="11"/>
  <c r="G35" i="11" s="1"/>
  <c r="H27" i="11"/>
  <c r="G27" i="11" s="1"/>
  <c r="H16" i="11"/>
  <c r="G16" i="11" s="1"/>
  <c r="H17" i="11"/>
  <c r="G17" i="11"/>
  <c r="H18" i="11"/>
  <c r="G18" i="11"/>
  <c r="H19" i="11"/>
  <c r="G19" i="11"/>
  <c r="H20" i="11"/>
  <c r="G20" i="11"/>
  <c r="H21" i="11"/>
  <c r="G21" i="11"/>
  <c r="H22" i="11"/>
  <c r="G22" i="11"/>
  <c r="H23" i="11"/>
  <c r="G23" i="11"/>
  <c r="H15" i="11"/>
  <c r="G15" i="11"/>
  <c r="H4" i="11"/>
  <c r="G4" i="11"/>
  <c r="H5" i="11"/>
  <c r="G5" i="11"/>
  <c r="H6" i="11"/>
  <c r="G6" i="11"/>
  <c r="H7" i="11"/>
  <c r="G7" i="11"/>
  <c r="H8" i="11"/>
  <c r="G8" i="11"/>
  <c r="H9" i="11"/>
  <c r="G9" i="11"/>
  <c r="H10" i="11"/>
  <c r="G10" i="11"/>
  <c r="H11" i="11"/>
  <c r="G11" i="11"/>
  <c r="H12" i="11"/>
  <c r="G12" i="11"/>
  <c r="H3" i="11"/>
  <c r="G3" i="11"/>
  <c r="H83" i="10"/>
  <c r="G83" i="10" s="1"/>
  <c r="G91" i="10" s="1"/>
  <c r="H84" i="10"/>
  <c r="G84" i="10"/>
  <c r="H85" i="10"/>
  <c r="G85" i="10"/>
  <c r="H86" i="10"/>
  <c r="G86" i="10"/>
  <c r="H87" i="10"/>
  <c r="G87" i="10"/>
  <c r="H88" i="10"/>
  <c r="G88" i="10"/>
  <c r="H89" i="10"/>
  <c r="G89" i="10"/>
  <c r="H90" i="10"/>
  <c r="G90" i="10"/>
  <c r="H71" i="10"/>
  <c r="G71" i="10"/>
  <c r="H72" i="10"/>
  <c r="G72" i="10"/>
  <c r="H73" i="10"/>
  <c r="G73" i="10"/>
  <c r="H74" i="10"/>
  <c r="G74" i="10"/>
  <c r="H75" i="10"/>
  <c r="G75" i="10"/>
  <c r="H76" i="10"/>
  <c r="G76" i="10"/>
  <c r="H77" i="10"/>
  <c r="G77" i="10"/>
  <c r="H78" i="10"/>
  <c r="G78" i="10"/>
  <c r="H79" i="10"/>
  <c r="G79" i="10"/>
  <c r="H80" i="10"/>
  <c r="G80" i="10"/>
  <c r="H70" i="10"/>
  <c r="G70" i="10"/>
  <c r="H52" i="10"/>
  <c r="G52" i="10"/>
  <c r="H59" i="10"/>
  <c r="G59" i="10"/>
  <c r="H60" i="10"/>
  <c r="G60" i="10"/>
  <c r="H61" i="10"/>
  <c r="G61" i="10"/>
  <c r="H62" i="10"/>
  <c r="G62" i="10"/>
  <c r="H63" i="10"/>
  <c r="G63" i="10"/>
  <c r="H64" i="10"/>
  <c r="G64" i="10"/>
  <c r="H65" i="10"/>
  <c r="G65" i="10"/>
  <c r="H66" i="10"/>
  <c r="G66" i="10"/>
  <c r="H58" i="10"/>
  <c r="H68" i="10"/>
  <c r="G58" i="10"/>
  <c r="G68" i="10"/>
  <c r="H48" i="10"/>
  <c r="G48" i="10"/>
  <c r="H50" i="10"/>
  <c r="G50" i="10"/>
  <c r="H51" i="10"/>
  <c r="G51" i="10"/>
  <c r="H53" i="10"/>
  <c r="G53" i="10"/>
  <c r="H54" i="10"/>
  <c r="G54" i="10"/>
  <c r="H55" i="10"/>
  <c r="G55" i="10"/>
  <c r="H47" i="10"/>
  <c r="G47" i="10"/>
  <c r="H36" i="10"/>
  <c r="G36" i="10"/>
  <c r="H38" i="10"/>
  <c r="G38" i="10"/>
  <c r="H39" i="10"/>
  <c r="G39" i="10"/>
  <c r="H40" i="10"/>
  <c r="G40" i="10"/>
  <c r="H41" i="10"/>
  <c r="G41" i="10"/>
  <c r="H42" i="10"/>
  <c r="G42" i="10"/>
  <c r="H43" i="10"/>
  <c r="G43" i="10"/>
  <c r="H35" i="10"/>
  <c r="G35" i="10"/>
  <c r="H25" i="10"/>
  <c r="G25" i="10"/>
  <c r="H26" i="10"/>
  <c r="G26" i="10"/>
  <c r="H27" i="10"/>
  <c r="G27" i="10"/>
  <c r="H28" i="10"/>
  <c r="G28" i="10"/>
  <c r="H29" i="10"/>
  <c r="G29" i="10"/>
  <c r="H30" i="10"/>
  <c r="G30" i="10"/>
  <c r="H31" i="10"/>
  <c r="G31" i="10"/>
  <c r="H24" i="10"/>
  <c r="G24" i="10"/>
  <c r="H14" i="10"/>
  <c r="G14" i="10"/>
  <c r="H15" i="10"/>
  <c r="G15" i="10"/>
  <c r="H16" i="10"/>
  <c r="G16" i="10"/>
  <c r="H17" i="10"/>
  <c r="G17" i="10"/>
  <c r="H18" i="10"/>
  <c r="G18" i="10"/>
  <c r="H19" i="10"/>
  <c r="G19" i="10"/>
  <c r="H20" i="10"/>
  <c r="G20" i="10"/>
  <c r="H13" i="10"/>
  <c r="G13" i="10"/>
  <c r="H4" i="10"/>
  <c r="G4" i="10"/>
  <c r="H5" i="10"/>
  <c r="G5" i="10"/>
  <c r="H6" i="10"/>
  <c r="G6" i="10"/>
  <c r="H7" i="10"/>
  <c r="G7" i="10"/>
  <c r="H8" i="10"/>
  <c r="G8" i="10"/>
  <c r="H9" i="10"/>
  <c r="G9" i="10"/>
  <c r="H10" i="10"/>
  <c r="G10" i="10"/>
  <c r="H3" i="10"/>
  <c r="G3" i="10"/>
  <c r="D33" i="9"/>
  <c r="I51" i="9"/>
  <c r="H51" i="9" s="1"/>
  <c r="G51" i="9"/>
  <c r="G85" i="26"/>
  <c r="C84" i="26"/>
  <c r="G84" i="26" s="1"/>
  <c r="G82" i="26"/>
  <c r="I87" i="26"/>
  <c r="G81" i="26"/>
  <c r="G77" i="26"/>
  <c r="G72" i="26"/>
  <c r="D72" i="26"/>
  <c r="F72" i="26" s="1"/>
  <c r="G71" i="26"/>
  <c r="G70" i="26"/>
  <c r="G69" i="26"/>
  <c r="G65" i="26"/>
  <c r="E61" i="26"/>
  <c r="D61" i="26"/>
  <c r="C61" i="26"/>
  <c r="G61" i="26" s="1"/>
  <c r="C60" i="26"/>
  <c r="F60" i="26" s="1"/>
  <c r="G59" i="26"/>
  <c r="G57" i="26"/>
  <c r="I66" i="26"/>
  <c r="B66" i="26"/>
  <c r="G51" i="26"/>
  <c r="E50" i="26"/>
  <c r="D50" i="26"/>
  <c r="C50" i="26"/>
  <c r="G50" i="26" s="1"/>
  <c r="G54" i="26" s="1"/>
  <c r="G49" i="26"/>
  <c r="D49" i="26"/>
  <c r="F49" i="26" s="1"/>
  <c r="G48" i="26"/>
  <c r="G45" i="26"/>
  <c r="G41" i="26"/>
  <c r="G39" i="26"/>
  <c r="G37" i="26"/>
  <c r="G35" i="26"/>
  <c r="I42" i="26"/>
  <c r="G34" i="26"/>
  <c r="B42" i="26"/>
  <c r="G30" i="26"/>
  <c r="G29" i="26"/>
  <c r="G28" i="26"/>
  <c r="G26" i="26"/>
  <c r="G25" i="26"/>
  <c r="G20" i="26"/>
  <c r="G19" i="26"/>
  <c r="G18" i="26"/>
  <c r="G16" i="26"/>
  <c r="F16" i="26"/>
  <c r="G8" i="26"/>
  <c r="G4" i="26"/>
  <c r="F4" i="26"/>
  <c r="B11" i="26"/>
  <c r="I96" i="25"/>
  <c r="E90" i="25"/>
  <c r="D90" i="25"/>
  <c r="H89" i="25"/>
  <c r="C89" i="25"/>
  <c r="F89" i="25" s="1"/>
  <c r="H88" i="25"/>
  <c r="G88" i="25" s="1"/>
  <c r="F88" i="25"/>
  <c r="H87" i="25"/>
  <c r="C87" i="25"/>
  <c r="F87" i="25" s="1"/>
  <c r="G86" i="25"/>
  <c r="F86" i="25"/>
  <c r="H85" i="25"/>
  <c r="C85" i="25"/>
  <c r="F85" i="25" s="1"/>
  <c r="H84" i="25"/>
  <c r="C84" i="25"/>
  <c r="F84" i="25" s="1"/>
  <c r="H83" i="25"/>
  <c r="F83" i="25"/>
  <c r="B90" i="25"/>
  <c r="E81" i="25"/>
  <c r="D81" i="25"/>
  <c r="H80" i="25"/>
  <c r="G80" i="25" s="1"/>
  <c r="F80" i="25"/>
  <c r="H78" i="25"/>
  <c r="G78" i="25"/>
  <c r="F78" i="25"/>
  <c r="H76" i="25"/>
  <c r="C76" i="25"/>
  <c r="F76" i="25" s="1"/>
  <c r="F81" i="25" s="1"/>
  <c r="G75" i="25"/>
  <c r="F75" i="25"/>
  <c r="G74" i="25"/>
  <c r="F74" i="25"/>
  <c r="H73" i="25"/>
  <c r="C73" i="25"/>
  <c r="F73" i="25" s="1"/>
  <c r="H72" i="25"/>
  <c r="F72" i="25"/>
  <c r="E70" i="25"/>
  <c r="D70" i="25"/>
  <c r="H68" i="25"/>
  <c r="G68" i="25" s="1"/>
  <c r="F68" i="25"/>
  <c r="H65" i="25"/>
  <c r="G65" i="25"/>
  <c r="F65" i="25"/>
  <c r="H64" i="25"/>
  <c r="C64" i="25"/>
  <c r="F64" i="25"/>
  <c r="H63" i="25"/>
  <c r="G63" i="25"/>
  <c r="F63" i="25"/>
  <c r="G62" i="25"/>
  <c r="F62" i="25"/>
  <c r="I70" i="25"/>
  <c r="B70" i="25"/>
  <c r="H60" i="25"/>
  <c r="H70" i="25" s="1"/>
  <c r="C60" i="25"/>
  <c r="E58" i="25"/>
  <c r="D58" i="25"/>
  <c r="G57" i="25"/>
  <c r="F57" i="25"/>
  <c r="H55" i="25"/>
  <c r="C55" i="25"/>
  <c r="F55" i="25"/>
  <c r="H54" i="25"/>
  <c r="C54" i="25"/>
  <c r="F54" i="25" s="1"/>
  <c r="H53" i="25"/>
  <c r="G53" i="25" s="1"/>
  <c r="F53" i="25"/>
  <c r="F50" i="25"/>
  <c r="B58" i="25"/>
  <c r="E47" i="25"/>
  <c r="D47" i="25"/>
  <c r="G46" i="25"/>
  <c r="F46" i="25"/>
  <c r="H45" i="25"/>
  <c r="G45" i="25"/>
  <c r="F45" i="25"/>
  <c r="H42" i="25"/>
  <c r="C42" i="25"/>
  <c r="F42" i="25"/>
  <c r="H40" i="25"/>
  <c r="G40" i="25"/>
  <c r="F40" i="25"/>
  <c r="H39" i="25"/>
  <c r="G39" i="25" s="1"/>
  <c r="F39" i="25"/>
  <c r="G38" i="25"/>
  <c r="F38" i="25"/>
  <c r="H37" i="25"/>
  <c r="H47" i="25"/>
  <c r="F37" i="25"/>
  <c r="E35" i="25"/>
  <c r="D35" i="25"/>
  <c r="G34" i="25"/>
  <c r="F34" i="25"/>
  <c r="H33" i="25"/>
  <c r="G33" i="25" s="1"/>
  <c r="F33" i="25"/>
  <c r="G32" i="25"/>
  <c r="F32" i="25"/>
  <c r="H30" i="25"/>
  <c r="C30" i="25"/>
  <c r="F30" i="25" s="1"/>
  <c r="H29" i="25"/>
  <c r="G29" i="25" s="1"/>
  <c r="F29" i="25"/>
  <c r="H28" i="25"/>
  <c r="C28" i="25"/>
  <c r="F28" i="25" s="1"/>
  <c r="I35" i="25"/>
  <c r="H26" i="25"/>
  <c r="G26" i="25"/>
  <c r="F26" i="25"/>
  <c r="E24" i="25"/>
  <c r="D24" i="25"/>
  <c r="H23" i="25"/>
  <c r="G23" i="25" s="1"/>
  <c r="G21" i="25"/>
  <c r="F21" i="25"/>
  <c r="H20" i="25"/>
  <c r="C20" i="25"/>
  <c r="F20" i="25"/>
  <c r="H19" i="25"/>
  <c r="C19" i="25"/>
  <c r="F19" i="25" s="1"/>
  <c r="H18" i="25"/>
  <c r="H24" i="25" s="1"/>
  <c r="C18" i="25"/>
  <c r="F18" i="25" s="1"/>
  <c r="G17" i="25"/>
  <c r="F17" i="25"/>
  <c r="G15" i="25"/>
  <c r="F15" i="25"/>
  <c r="H10" i="25"/>
  <c r="G10" i="25" s="1"/>
  <c r="G9" i="25"/>
  <c r="F9" i="25"/>
  <c r="H8" i="25"/>
  <c r="G8" i="25" s="1"/>
  <c r="F8" i="25"/>
  <c r="H7" i="25"/>
  <c r="C7" i="25"/>
  <c r="F7" i="25" s="1"/>
  <c r="G6" i="25"/>
  <c r="D13" i="25"/>
  <c r="B13" i="25"/>
  <c r="O4" i="25"/>
  <c r="C4" i="25"/>
  <c r="G4" i="25"/>
  <c r="C3" i="25"/>
  <c r="I93" i="17"/>
  <c r="I87" i="17"/>
  <c r="E87" i="17"/>
  <c r="C87" i="17"/>
  <c r="H87" i="17"/>
  <c r="F87" i="17"/>
  <c r="D87" i="17"/>
  <c r="I78" i="17"/>
  <c r="H78" i="17"/>
  <c r="E78" i="17"/>
  <c r="C78" i="17"/>
  <c r="GD58" i="17"/>
  <c r="GD57" i="17"/>
  <c r="D65" i="17"/>
  <c r="B65" i="17"/>
  <c r="I42" i="17"/>
  <c r="E42" i="17"/>
  <c r="C42" i="17"/>
  <c r="F30" i="17"/>
  <c r="H31" i="17"/>
  <c r="F31" i="17"/>
  <c r="D31" i="17"/>
  <c r="B31" i="17"/>
  <c r="H19" i="17"/>
  <c r="F19" i="17"/>
  <c r="I20" i="17"/>
  <c r="H20" i="17"/>
  <c r="I11" i="17"/>
  <c r="H11" i="17"/>
  <c r="F11" i="17"/>
  <c r="D11" i="17"/>
  <c r="B11" i="17"/>
  <c r="I96" i="16"/>
  <c r="F59" i="16"/>
  <c r="GD59" i="16" s="1"/>
  <c r="H68" i="16"/>
  <c r="D68" i="16"/>
  <c r="B68" i="16"/>
  <c r="F55" i="16"/>
  <c r="F49" i="16"/>
  <c r="F56" i="16" s="1"/>
  <c r="F40" i="16"/>
  <c r="I44" i="16"/>
  <c r="E44" i="16"/>
  <c r="C44" i="16"/>
  <c r="F32" i="16"/>
  <c r="F21" i="16"/>
  <c r="F17" i="16"/>
  <c r="H12" i="16"/>
  <c r="E12" i="16"/>
  <c r="C12" i="16"/>
  <c r="O4" i="16"/>
  <c r="I67" i="15"/>
  <c r="G67" i="15"/>
  <c r="E67" i="15"/>
  <c r="C67" i="15"/>
  <c r="I56" i="15"/>
  <c r="G56" i="15"/>
  <c r="E56" i="15"/>
  <c r="C56" i="15"/>
  <c r="H44" i="15"/>
  <c r="F44" i="15"/>
  <c r="D44" i="15"/>
  <c r="B44" i="15"/>
  <c r="E33" i="15"/>
  <c r="C33" i="15"/>
  <c r="H21" i="15"/>
  <c r="F21" i="15"/>
  <c r="D21" i="15"/>
  <c r="B21" i="15"/>
  <c r="I11" i="15"/>
  <c r="G11" i="15"/>
  <c r="E11" i="15"/>
  <c r="C11" i="15"/>
  <c r="O4" i="15"/>
  <c r="C86" i="26"/>
  <c r="F86" i="26" s="1"/>
  <c r="D85" i="26"/>
  <c r="F85" i="26" s="1"/>
  <c r="F86" i="14"/>
  <c r="F89" i="14" s="1"/>
  <c r="E83" i="26"/>
  <c r="D83" i="26"/>
  <c r="C83" i="26"/>
  <c r="E82" i="26"/>
  <c r="D82" i="26"/>
  <c r="E81" i="26"/>
  <c r="D81" i="26"/>
  <c r="H89" i="14"/>
  <c r="B89" i="14"/>
  <c r="E77" i="26"/>
  <c r="D77" i="26"/>
  <c r="F77" i="26"/>
  <c r="E76" i="26"/>
  <c r="D76" i="26"/>
  <c r="C76" i="26"/>
  <c r="F76" i="26"/>
  <c r="E75" i="26"/>
  <c r="D75" i="26"/>
  <c r="C75" i="26"/>
  <c r="C74" i="26"/>
  <c r="F74" i="26" s="1"/>
  <c r="C73" i="26"/>
  <c r="F74" i="14"/>
  <c r="E71" i="26"/>
  <c r="D71" i="26"/>
  <c r="D78" i="26" s="1"/>
  <c r="E70" i="26"/>
  <c r="F70" i="26" s="1"/>
  <c r="E69" i="26"/>
  <c r="F69" i="26" s="1"/>
  <c r="I80" i="14"/>
  <c r="G80" i="14"/>
  <c r="E68" i="26"/>
  <c r="F68" i="26" s="1"/>
  <c r="C80" i="14"/>
  <c r="E65" i="26"/>
  <c r="D65" i="26"/>
  <c r="E64" i="26"/>
  <c r="D64" i="26"/>
  <c r="C64" i="26"/>
  <c r="C63" i="26"/>
  <c r="F63" i="26" s="1"/>
  <c r="E62" i="26"/>
  <c r="D62" i="26"/>
  <c r="C62" i="26"/>
  <c r="F63" i="14"/>
  <c r="F62" i="14"/>
  <c r="E59" i="26"/>
  <c r="D59" i="26"/>
  <c r="C58" i="26"/>
  <c r="G58" i="26" s="1"/>
  <c r="D57" i="26"/>
  <c r="F57" i="26" s="1"/>
  <c r="I68" i="14"/>
  <c r="G68" i="14"/>
  <c r="E56" i="26"/>
  <c r="E66" i="26" s="1"/>
  <c r="D56" i="26"/>
  <c r="C56" i="26"/>
  <c r="C53" i="26"/>
  <c r="F53" i="26" s="1"/>
  <c r="E52" i="26"/>
  <c r="D52" i="26"/>
  <c r="C52" i="26"/>
  <c r="D51" i="26"/>
  <c r="F51" i="26" s="1"/>
  <c r="F52" i="14"/>
  <c r="F51" i="14"/>
  <c r="F56" i="14" s="1"/>
  <c r="F96" i="14" s="1"/>
  <c r="F97" i="14" s="1"/>
  <c r="H56" i="14"/>
  <c r="E48" i="26"/>
  <c r="D48" i="26"/>
  <c r="F48" i="26" s="1"/>
  <c r="B56" i="14"/>
  <c r="E47" i="26"/>
  <c r="D47" i="26"/>
  <c r="C47" i="26"/>
  <c r="G47" i="26" s="1"/>
  <c r="E46" i="26"/>
  <c r="D46" i="26"/>
  <c r="C46" i="26"/>
  <c r="I56" i="14"/>
  <c r="G56" i="14"/>
  <c r="E56" i="14"/>
  <c r="D45" i="26"/>
  <c r="C56" i="14"/>
  <c r="E41" i="26"/>
  <c r="F41" i="26" s="1"/>
  <c r="C40" i="26"/>
  <c r="D39" i="26"/>
  <c r="F39" i="26" s="1"/>
  <c r="C38" i="26"/>
  <c r="G38" i="26" s="1"/>
  <c r="G42" i="26" s="1"/>
  <c r="E37" i="26"/>
  <c r="D37" i="26"/>
  <c r="C36" i="26"/>
  <c r="F35" i="26"/>
  <c r="I44" i="14"/>
  <c r="H44" i="14"/>
  <c r="F44" i="14"/>
  <c r="D34" i="26"/>
  <c r="B44" i="14"/>
  <c r="F33" i="14"/>
  <c r="F30" i="26"/>
  <c r="D29" i="26"/>
  <c r="F29" i="26" s="1"/>
  <c r="F28" i="26"/>
  <c r="C27" i="26"/>
  <c r="F27" i="26" s="1"/>
  <c r="E26" i="26"/>
  <c r="F26" i="26" s="1"/>
  <c r="I34" i="14"/>
  <c r="G34" i="14"/>
  <c r="E25" i="26"/>
  <c r="D25" i="26"/>
  <c r="F25" i="26" s="1"/>
  <c r="C24" i="26"/>
  <c r="C34" i="14"/>
  <c r="H34" i="14"/>
  <c r="F34" i="14"/>
  <c r="E23" i="26"/>
  <c r="E32" i="26" s="1"/>
  <c r="D23" i="26"/>
  <c r="D32" i="26" s="1"/>
  <c r="C23" i="26"/>
  <c r="C32" i="26" s="1"/>
  <c r="B34" i="14"/>
  <c r="F21" i="14"/>
  <c r="D20" i="26"/>
  <c r="F20" i="26" s="1"/>
  <c r="F19" i="26"/>
  <c r="E18" i="26"/>
  <c r="D18" i="26"/>
  <c r="E17" i="26"/>
  <c r="D17" i="26"/>
  <c r="C17" i="26"/>
  <c r="E15" i="26"/>
  <c r="D15" i="26"/>
  <c r="C15" i="26"/>
  <c r="E14" i="26"/>
  <c r="D14" i="26"/>
  <c r="C14" i="26"/>
  <c r="F14" i="26" s="1"/>
  <c r="I22" i="14"/>
  <c r="G22" i="14"/>
  <c r="E13" i="26"/>
  <c r="D13" i="26"/>
  <c r="C13" i="26"/>
  <c r="C10" i="26"/>
  <c r="C9" i="26"/>
  <c r="G9" i="26" s="1"/>
  <c r="E8" i="26"/>
  <c r="D8" i="26"/>
  <c r="E7" i="26"/>
  <c r="D7" i="26"/>
  <c r="C7" i="26"/>
  <c r="E6" i="26"/>
  <c r="C6" i="26"/>
  <c r="E5" i="26"/>
  <c r="D5" i="26"/>
  <c r="C5" i="26"/>
  <c r="H11" i="14"/>
  <c r="F11" i="14"/>
  <c r="E3" i="26"/>
  <c r="E11" i="26" s="1"/>
  <c r="D3" i="26"/>
  <c r="D11" i="26" s="1"/>
  <c r="C3" i="26"/>
  <c r="B11" i="14"/>
  <c r="I94" i="13"/>
  <c r="H88" i="13"/>
  <c r="F88" i="13"/>
  <c r="D88" i="13"/>
  <c r="B88" i="13"/>
  <c r="I78" i="13"/>
  <c r="H78" i="13"/>
  <c r="G78" i="13"/>
  <c r="F78" i="13"/>
  <c r="E78" i="13"/>
  <c r="D78" i="13"/>
  <c r="C78" i="13"/>
  <c r="H66" i="13"/>
  <c r="F66" i="13"/>
  <c r="D66" i="13"/>
  <c r="B66" i="13"/>
  <c r="H54" i="13"/>
  <c r="F54" i="13"/>
  <c r="D54" i="13"/>
  <c r="H44" i="13"/>
  <c r="F44" i="13"/>
  <c r="D44" i="13"/>
  <c r="G34" i="13"/>
  <c r="E34" i="13"/>
  <c r="C34" i="13"/>
  <c r="H34" i="13"/>
  <c r="F34" i="13"/>
  <c r="D34" i="13"/>
  <c r="B34" i="13"/>
  <c r="I22" i="13"/>
  <c r="G22" i="13"/>
  <c r="E22" i="13"/>
  <c r="C22" i="13"/>
  <c r="H22" i="13"/>
  <c r="F22" i="13"/>
  <c r="D22" i="13"/>
  <c r="B22" i="13"/>
  <c r="G11" i="13"/>
  <c r="E11" i="13"/>
  <c r="C11" i="13"/>
  <c r="I93" i="12"/>
  <c r="I87" i="12"/>
  <c r="E87" i="12"/>
  <c r="C87" i="12"/>
  <c r="B78" i="12"/>
  <c r="I64" i="12"/>
  <c r="E64" i="12"/>
  <c r="C64" i="12"/>
  <c r="H64" i="12"/>
  <c r="F64" i="12"/>
  <c r="D64" i="12"/>
  <c r="B64" i="12"/>
  <c r="H54" i="12"/>
  <c r="F54" i="12"/>
  <c r="D54" i="12"/>
  <c r="B54" i="12"/>
  <c r="H44" i="12"/>
  <c r="F44" i="12"/>
  <c r="D44" i="12"/>
  <c r="B44" i="12"/>
  <c r="E34" i="12"/>
  <c r="C34" i="12"/>
  <c r="I12" i="12"/>
  <c r="O4" i="12"/>
  <c r="H12" i="12"/>
  <c r="F12" i="12"/>
  <c r="D12" i="12"/>
  <c r="B12" i="12"/>
  <c r="I98" i="11"/>
  <c r="F91" i="11"/>
  <c r="F90" i="11"/>
  <c r="F89" i="11"/>
  <c r="F87" i="11"/>
  <c r="F86" i="11"/>
  <c r="I92" i="11"/>
  <c r="E92" i="11"/>
  <c r="C92" i="11"/>
  <c r="F82" i="11"/>
  <c r="C79" i="25"/>
  <c r="F79" i="25" s="1"/>
  <c r="F80" i="11"/>
  <c r="F83" i="11" s="1"/>
  <c r="C77" i="25"/>
  <c r="F77" i="25" s="1"/>
  <c r="I83" i="11"/>
  <c r="E83" i="11"/>
  <c r="C83" i="11"/>
  <c r="F75" i="11"/>
  <c r="D83" i="11"/>
  <c r="B83" i="11"/>
  <c r="C69" i="25"/>
  <c r="G69" i="25" s="1"/>
  <c r="F70" i="11"/>
  <c r="C67" i="25"/>
  <c r="F67" i="25" s="1"/>
  <c r="C66" i="25"/>
  <c r="F66" i="25" s="1"/>
  <c r="F67" i="11"/>
  <c r="F66" i="11"/>
  <c r="F65" i="11"/>
  <c r="D72" i="11"/>
  <c r="C61" i="25"/>
  <c r="G61" i="25" s="1"/>
  <c r="G70" i="25" s="1"/>
  <c r="B72" i="11"/>
  <c r="H72" i="11"/>
  <c r="F62" i="11"/>
  <c r="F72" i="11" s="1"/>
  <c r="C56" i="25"/>
  <c r="F56" i="25" s="1"/>
  <c r="F57" i="11"/>
  <c r="F56" i="11"/>
  <c r="F55" i="11"/>
  <c r="F60" i="11" s="1"/>
  <c r="C52" i="25"/>
  <c r="G52" i="25"/>
  <c r="C51" i="25"/>
  <c r="I60" i="11"/>
  <c r="E60" i="11"/>
  <c r="D60" i="11"/>
  <c r="C60" i="11"/>
  <c r="B60" i="11"/>
  <c r="F47" i="11"/>
  <c r="C44" i="25"/>
  <c r="F44" i="25" s="1"/>
  <c r="C43" i="25"/>
  <c r="F43" i="25" s="1"/>
  <c r="F44" i="11"/>
  <c r="C41" i="25"/>
  <c r="F42" i="11"/>
  <c r="F41" i="11"/>
  <c r="F34" i="11"/>
  <c r="C31" i="25"/>
  <c r="F31" i="25" s="1"/>
  <c r="F31" i="11"/>
  <c r="F30" i="11"/>
  <c r="F29" i="11"/>
  <c r="C27" i="25"/>
  <c r="F27" i="25"/>
  <c r="B37" i="11"/>
  <c r="F27" i="11"/>
  <c r="F23" i="11"/>
  <c r="C22" i="25"/>
  <c r="F22" i="25" s="1"/>
  <c r="F24" i="25" s="1"/>
  <c r="F20" i="11"/>
  <c r="F19" i="11"/>
  <c r="F18" i="11"/>
  <c r="C16" i="25"/>
  <c r="G16" i="25" s="1"/>
  <c r="F15" i="11"/>
  <c r="F25" i="11" s="1"/>
  <c r="C12" i="25"/>
  <c r="F12" i="25"/>
  <c r="C11" i="25"/>
  <c r="F11" i="25"/>
  <c r="F10" i="11"/>
  <c r="F8" i="11"/>
  <c r="F7" i="11"/>
  <c r="D13" i="11"/>
  <c r="C5" i="25"/>
  <c r="G5" i="25"/>
  <c r="B13" i="11"/>
  <c r="F4" i="11"/>
  <c r="F13" i="11" s="1"/>
  <c r="F3" i="11"/>
  <c r="I97" i="10"/>
  <c r="F91" i="10"/>
  <c r="D91" i="10"/>
  <c r="B91" i="10"/>
  <c r="I56" i="10"/>
  <c r="F56" i="10"/>
  <c r="E56" i="10"/>
  <c r="D56" i="10"/>
  <c r="C56" i="10"/>
  <c r="B56" i="10"/>
  <c r="I44" i="10"/>
  <c r="E44" i="10"/>
  <c r="F44" i="10"/>
  <c r="D44" i="10"/>
  <c r="C44" i="10"/>
  <c r="B44" i="10"/>
  <c r="F32" i="10"/>
  <c r="B33" i="10"/>
  <c r="F33" i="10"/>
  <c r="D33" i="10"/>
  <c r="I33" i="10"/>
  <c r="E33" i="10"/>
  <c r="C33" i="10"/>
  <c r="F21" i="10"/>
  <c r="B22" i="10"/>
  <c r="F22" i="10"/>
  <c r="D22" i="10"/>
  <c r="I22" i="10"/>
  <c r="E22" i="10"/>
  <c r="C22" i="10"/>
  <c r="F11" i="10"/>
  <c r="D11" i="10"/>
  <c r="B11" i="10"/>
  <c r="J99" i="9"/>
  <c r="J93" i="9"/>
  <c r="F93" i="9"/>
  <c r="E93" i="9"/>
  <c r="D93" i="9"/>
  <c r="C93" i="9"/>
  <c r="I92" i="9"/>
  <c r="H92" i="9"/>
  <c r="G92" i="9"/>
  <c r="I91" i="9"/>
  <c r="H91" i="9" s="1"/>
  <c r="G91" i="9"/>
  <c r="I89" i="9"/>
  <c r="H89" i="9"/>
  <c r="G89" i="9"/>
  <c r="I88" i="9"/>
  <c r="H88" i="9" s="1"/>
  <c r="G88" i="9"/>
  <c r="I87" i="9"/>
  <c r="H87" i="9"/>
  <c r="G87" i="9"/>
  <c r="I86" i="9"/>
  <c r="H86" i="9" s="1"/>
  <c r="G86" i="9"/>
  <c r="I85" i="9"/>
  <c r="G85" i="9"/>
  <c r="I84" i="9"/>
  <c r="H84" i="9"/>
  <c r="G84" i="9"/>
  <c r="J82" i="9"/>
  <c r="F82" i="9"/>
  <c r="E82" i="9"/>
  <c r="D82" i="9"/>
  <c r="C82" i="9"/>
  <c r="I81" i="9"/>
  <c r="H81" i="9"/>
  <c r="G81" i="9"/>
  <c r="I80" i="9"/>
  <c r="H80" i="9" s="1"/>
  <c r="G80" i="9"/>
  <c r="I79" i="9"/>
  <c r="H79" i="9"/>
  <c r="G79" i="9"/>
  <c r="I78" i="9"/>
  <c r="H78" i="9" s="1"/>
  <c r="G78" i="9"/>
  <c r="I77" i="9"/>
  <c r="H77" i="9"/>
  <c r="G77" i="9"/>
  <c r="I76" i="9"/>
  <c r="H76" i="9" s="1"/>
  <c r="G76" i="9"/>
  <c r="I75" i="9"/>
  <c r="H75" i="9"/>
  <c r="G75" i="9"/>
  <c r="I74" i="9"/>
  <c r="H74" i="9" s="1"/>
  <c r="G74" i="9"/>
  <c r="I73" i="9"/>
  <c r="H73" i="9"/>
  <c r="G73" i="9"/>
  <c r="I72" i="9"/>
  <c r="H72" i="9" s="1"/>
  <c r="G72" i="9"/>
  <c r="I71" i="9"/>
  <c r="G71" i="9"/>
  <c r="J69" i="9"/>
  <c r="F69" i="9"/>
  <c r="E69" i="9"/>
  <c r="D69" i="9"/>
  <c r="C69" i="9"/>
  <c r="I68" i="9"/>
  <c r="H68" i="9" s="1"/>
  <c r="G68" i="9"/>
  <c r="I67" i="9"/>
  <c r="H67" i="9"/>
  <c r="G67" i="9"/>
  <c r="I65" i="9"/>
  <c r="H65" i="9" s="1"/>
  <c r="G65" i="9"/>
  <c r="I64" i="9"/>
  <c r="H64" i="9"/>
  <c r="G64" i="9"/>
  <c r="I63" i="9"/>
  <c r="H63" i="9" s="1"/>
  <c r="G63" i="9"/>
  <c r="I62" i="9"/>
  <c r="H62" i="9"/>
  <c r="G62" i="9"/>
  <c r="I61" i="9"/>
  <c r="H61" i="9" s="1"/>
  <c r="G61" i="9"/>
  <c r="I60" i="9"/>
  <c r="H60" i="9"/>
  <c r="G60" i="9"/>
  <c r="I59" i="9"/>
  <c r="G59" i="9"/>
  <c r="J57" i="9"/>
  <c r="F57" i="9"/>
  <c r="E57" i="9"/>
  <c r="D57" i="9"/>
  <c r="C57" i="9"/>
  <c r="I56" i="9"/>
  <c r="H56" i="9"/>
  <c r="G56" i="9"/>
  <c r="I55" i="9"/>
  <c r="H55" i="9" s="1"/>
  <c r="G55" i="9"/>
  <c r="I54" i="9"/>
  <c r="H54" i="9"/>
  <c r="G54" i="9"/>
  <c r="I53" i="9"/>
  <c r="H53" i="9" s="1"/>
  <c r="G53" i="9"/>
  <c r="I52" i="9"/>
  <c r="H52" i="9"/>
  <c r="G52" i="9"/>
  <c r="I50" i="9"/>
  <c r="H50" i="9" s="1"/>
  <c r="G50" i="9"/>
  <c r="I49" i="9"/>
  <c r="H49" i="9"/>
  <c r="G49" i="9"/>
  <c r="I48" i="9"/>
  <c r="G48" i="9"/>
  <c r="I47" i="9"/>
  <c r="H47" i="9" s="1"/>
  <c r="G47" i="9"/>
  <c r="J44" i="9"/>
  <c r="F44" i="9"/>
  <c r="E44" i="9"/>
  <c r="D44" i="9"/>
  <c r="C44" i="9"/>
  <c r="I43" i="9"/>
  <c r="H43" i="9" s="1"/>
  <c r="G43" i="9"/>
  <c r="I42" i="9"/>
  <c r="H42" i="9"/>
  <c r="G42" i="9"/>
  <c r="I41" i="9"/>
  <c r="H41" i="9" s="1"/>
  <c r="G41" i="9"/>
  <c r="I40" i="9"/>
  <c r="H40" i="9"/>
  <c r="G40" i="9"/>
  <c r="I39" i="9"/>
  <c r="H39" i="9" s="1"/>
  <c r="G39" i="9"/>
  <c r="I38" i="9"/>
  <c r="H38" i="9"/>
  <c r="G38" i="9"/>
  <c r="I37" i="9"/>
  <c r="H37" i="9" s="1"/>
  <c r="G37" i="9"/>
  <c r="I36" i="9"/>
  <c r="H36" i="9"/>
  <c r="G36" i="9"/>
  <c r="I35" i="9"/>
  <c r="G35" i="9"/>
  <c r="J33" i="9"/>
  <c r="F33" i="9"/>
  <c r="E33" i="9"/>
  <c r="C33" i="9"/>
  <c r="I32" i="9"/>
  <c r="G32" i="9"/>
  <c r="I31" i="9"/>
  <c r="H31" i="9" s="1"/>
  <c r="G31" i="9"/>
  <c r="I30" i="9"/>
  <c r="H30" i="9"/>
  <c r="G30" i="9"/>
  <c r="I29" i="9"/>
  <c r="H29" i="9" s="1"/>
  <c r="G29" i="9"/>
  <c r="I28" i="9"/>
  <c r="H28" i="9"/>
  <c r="G28" i="9"/>
  <c r="I27" i="9"/>
  <c r="H27" i="9" s="1"/>
  <c r="G27" i="9"/>
  <c r="I26" i="9"/>
  <c r="H26" i="9"/>
  <c r="G26" i="9"/>
  <c r="I25" i="9"/>
  <c r="H25" i="9" s="1"/>
  <c r="G25" i="9"/>
  <c r="I24" i="9"/>
  <c r="G24" i="9"/>
  <c r="G33" i="9" s="1"/>
  <c r="J22" i="9"/>
  <c r="F22" i="9"/>
  <c r="E22" i="9"/>
  <c r="D22" i="9"/>
  <c r="C22" i="9"/>
  <c r="I21" i="9"/>
  <c r="G21" i="9"/>
  <c r="I20" i="9"/>
  <c r="H20" i="9"/>
  <c r="G20" i="9"/>
  <c r="I18" i="9"/>
  <c r="H18" i="9" s="1"/>
  <c r="G18" i="9"/>
  <c r="I17" i="9"/>
  <c r="H17" i="9"/>
  <c r="G17" i="9"/>
  <c r="I16" i="9"/>
  <c r="H16" i="9" s="1"/>
  <c r="G16" i="9"/>
  <c r="I15" i="9"/>
  <c r="H15" i="9"/>
  <c r="G15" i="9"/>
  <c r="I14" i="9"/>
  <c r="H14" i="9" s="1"/>
  <c r="G14" i="9"/>
  <c r="I13" i="9"/>
  <c r="G13" i="9"/>
  <c r="G22" i="9" s="1"/>
  <c r="J11" i="9"/>
  <c r="F11" i="9"/>
  <c r="F100" i="9"/>
  <c r="F101" i="9" s="1"/>
  <c r="E11" i="9"/>
  <c r="D11" i="9"/>
  <c r="C11" i="9"/>
  <c r="I10" i="9"/>
  <c r="H10" i="9"/>
  <c r="G10" i="9"/>
  <c r="I9" i="9"/>
  <c r="H9" i="9" s="1"/>
  <c r="G9" i="9"/>
  <c r="I8" i="9"/>
  <c r="H8" i="9"/>
  <c r="G8" i="9"/>
  <c r="I7" i="9"/>
  <c r="H7" i="9" s="1"/>
  <c r="I6" i="9"/>
  <c r="H6" i="9" s="1"/>
  <c r="G6" i="9"/>
  <c r="I5" i="9"/>
  <c r="H5" i="9"/>
  <c r="G5" i="9"/>
  <c r="I4" i="9"/>
  <c r="G4" i="9"/>
  <c r="I3" i="9"/>
  <c r="H3" i="9" s="1"/>
  <c r="G3" i="9"/>
  <c r="G60" i="11"/>
  <c r="H60" i="11"/>
  <c r="I33" i="9"/>
  <c r="G44" i="9"/>
  <c r="I69" i="9"/>
  <c r="I82" i="9"/>
  <c r="H13" i="11"/>
  <c r="H83" i="11"/>
  <c r="H99" i="11" s="1"/>
  <c r="H100" i="11" s="1"/>
  <c r="G69" i="9"/>
  <c r="G82" i="9"/>
  <c r="H37" i="11"/>
  <c r="G11" i="9"/>
  <c r="I11" i="9"/>
  <c r="G57" i="9"/>
  <c r="I57" i="9"/>
  <c r="D100" i="9"/>
  <c r="D101" i="9" s="1"/>
  <c r="J100" i="9"/>
  <c r="J101" i="9" s="1"/>
  <c r="G93" i="9"/>
  <c r="I93" i="9"/>
  <c r="C100" i="9"/>
  <c r="P4" i="9" s="1"/>
  <c r="E100" i="9"/>
  <c r="E101" i="9" s="1"/>
  <c r="G28" i="25"/>
  <c r="G64" i="25"/>
  <c r="H65" i="17"/>
  <c r="G60" i="26"/>
  <c r="O4" i="10"/>
  <c r="C11" i="10"/>
  <c r="E11" i="10"/>
  <c r="I11" i="10"/>
  <c r="B68" i="10"/>
  <c r="D81" i="10"/>
  <c r="F81" i="10"/>
  <c r="F98" i="10" s="1"/>
  <c r="F99" i="10" s="1"/>
  <c r="B81" i="10"/>
  <c r="C81" i="10"/>
  <c r="E81" i="10"/>
  <c r="I81" i="10"/>
  <c r="C91" i="10"/>
  <c r="E91" i="10"/>
  <c r="E98" i="10" s="1"/>
  <c r="E99" i="10" s="1"/>
  <c r="I91" i="10"/>
  <c r="B49" i="11"/>
  <c r="D49" i="11"/>
  <c r="H49" i="11"/>
  <c r="H25" i="11"/>
  <c r="O4" i="11"/>
  <c r="E13" i="11"/>
  <c r="I13" i="11"/>
  <c r="E25" i="11"/>
  <c r="I25" i="11"/>
  <c r="B25" i="11"/>
  <c r="D25" i="11"/>
  <c r="F37" i="11"/>
  <c r="E37" i="11"/>
  <c r="I37" i="11"/>
  <c r="E49" i="11"/>
  <c r="I49" i="11"/>
  <c r="E72" i="11"/>
  <c r="I72" i="11"/>
  <c r="B92" i="11"/>
  <c r="B99" i="11" s="1"/>
  <c r="D92" i="11"/>
  <c r="F92" i="11"/>
  <c r="H92" i="11"/>
  <c r="C12" i="12"/>
  <c r="E12" i="12"/>
  <c r="B23" i="12"/>
  <c r="D23" i="12"/>
  <c r="F23" i="12"/>
  <c r="H23" i="12"/>
  <c r="C23" i="12"/>
  <c r="I23" i="12"/>
  <c r="B87" i="12"/>
  <c r="D87" i="12"/>
  <c r="F87" i="12"/>
  <c r="H87" i="12"/>
  <c r="H94" i="12" s="1"/>
  <c r="H95" i="12" s="1"/>
  <c r="B11" i="13"/>
  <c r="B95" i="13" s="1"/>
  <c r="D11" i="13"/>
  <c r="D95" i="13" s="1"/>
  <c r="D96" i="13" s="1"/>
  <c r="F11" i="13"/>
  <c r="F95" i="13"/>
  <c r="F96" i="13" s="1"/>
  <c r="H11" i="13"/>
  <c r="O4" i="13"/>
  <c r="I11" i="13"/>
  <c r="C44" i="13"/>
  <c r="E44" i="13"/>
  <c r="G44" i="13"/>
  <c r="I44" i="13"/>
  <c r="C54" i="13"/>
  <c r="E54" i="13"/>
  <c r="G54" i="13"/>
  <c r="I54" i="13"/>
  <c r="C66" i="13"/>
  <c r="E66" i="13"/>
  <c r="G66" i="13"/>
  <c r="I66" i="13"/>
  <c r="I81" i="25"/>
  <c r="I54" i="26"/>
  <c r="I78" i="26"/>
  <c r="G83" i="11"/>
  <c r="G92" i="11"/>
  <c r="C88" i="13"/>
  <c r="C95" i="13"/>
  <c r="C96" i="13" s="1"/>
  <c r="E88" i="13"/>
  <c r="E95" i="13" s="1"/>
  <c r="E96" i="13" s="1"/>
  <c r="G88" i="13"/>
  <c r="I88" i="13"/>
  <c r="O4" i="14"/>
  <c r="G11" i="14"/>
  <c r="I11" i="14"/>
  <c r="I96" i="14" s="1"/>
  <c r="B22" i="14"/>
  <c r="F22" i="14"/>
  <c r="H22" i="14"/>
  <c r="C44" i="14"/>
  <c r="E44" i="14"/>
  <c r="B68" i="14"/>
  <c r="F68" i="14"/>
  <c r="H68" i="14"/>
  <c r="B80" i="14"/>
  <c r="D80" i="14"/>
  <c r="F80" i="14"/>
  <c r="H80" i="14"/>
  <c r="C89" i="14"/>
  <c r="E89" i="14"/>
  <c r="G89" i="14"/>
  <c r="I89" i="14"/>
  <c r="B11" i="15"/>
  <c r="D11" i="15"/>
  <c r="F11" i="15"/>
  <c r="H11" i="15"/>
  <c r="C21" i="15"/>
  <c r="E21" i="15"/>
  <c r="G21" i="15"/>
  <c r="I21" i="15"/>
  <c r="B33" i="15"/>
  <c r="D33" i="15"/>
  <c r="F33" i="15"/>
  <c r="G33" i="15"/>
  <c r="I33" i="15"/>
  <c r="H33" i="15"/>
  <c r="C44" i="15"/>
  <c r="E44" i="15"/>
  <c r="I44" i="15"/>
  <c r="B56" i="15"/>
  <c r="D56" i="15"/>
  <c r="F56" i="15"/>
  <c r="H56" i="15"/>
  <c r="B67" i="15"/>
  <c r="D67" i="15"/>
  <c r="F67" i="15"/>
  <c r="H67" i="15"/>
  <c r="B88" i="15"/>
  <c r="B95" i="15" s="1"/>
  <c r="D88" i="15"/>
  <c r="F88" i="15"/>
  <c r="F95" i="15"/>
  <c r="F96" i="15" s="1"/>
  <c r="H88" i="15"/>
  <c r="H95" i="15" s="1"/>
  <c r="H96" i="15" s="1"/>
  <c r="C88" i="15"/>
  <c r="C95" i="15"/>
  <c r="C96" i="15" s="1"/>
  <c r="E88" i="15"/>
  <c r="G88" i="15"/>
  <c r="I88" i="15"/>
  <c r="I95" i="15" s="1"/>
  <c r="I96" i="15" s="1"/>
  <c r="B12" i="16"/>
  <c r="D12" i="16"/>
  <c r="F12" i="16"/>
  <c r="I12" i="16"/>
  <c r="B22" i="16"/>
  <c r="D22" i="16"/>
  <c r="H22" i="16"/>
  <c r="C22" i="16"/>
  <c r="E22" i="16"/>
  <c r="F22" i="16"/>
  <c r="I22" i="16"/>
  <c r="B33" i="16"/>
  <c r="D33" i="16"/>
  <c r="F33" i="16"/>
  <c r="H33" i="16"/>
  <c r="C33" i="16"/>
  <c r="E33" i="16"/>
  <c r="I33" i="16"/>
  <c r="B44" i="16"/>
  <c r="D44" i="16"/>
  <c r="F44" i="16"/>
  <c r="H44" i="16"/>
  <c r="C56" i="16"/>
  <c r="E56" i="16"/>
  <c r="I56" i="16"/>
  <c r="B56" i="16"/>
  <c r="D56" i="16"/>
  <c r="H56" i="16"/>
  <c r="C68" i="16"/>
  <c r="E68" i="16"/>
  <c r="B80" i="16"/>
  <c r="D80" i="16"/>
  <c r="F80" i="16"/>
  <c r="H80" i="16"/>
  <c r="C80" i="16"/>
  <c r="E80" i="16"/>
  <c r="B90" i="16"/>
  <c r="B97" i="16"/>
  <c r="D90" i="16"/>
  <c r="F90" i="16"/>
  <c r="F97" i="16" s="1"/>
  <c r="F98" i="16" s="1"/>
  <c r="H90" i="16"/>
  <c r="E90" i="16"/>
  <c r="E97" i="16" s="1"/>
  <c r="E98" i="16" s="1"/>
  <c r="C90" i="16"/>
  <c r="I90" i="16"/>
  <c r="I97" i="16" s="1"/>
  <c r="I98" i="16" s="1"/>
  <c r="O4" i="17"/>
  <c r="C11" i="17"/>
  <c r="E11" i="17"/>
  <c r="C20" i="17"/>
  <c r="E20" i="17"/>
  <c r="B20" i="17"/>
  <c r="D20" i="17"/>
  <c r="F20" i="17"/>
  <c r="C31" i="17"/>
  <c r="E31" i="17"/>
  <c r="I31" i="17"/>
  <c r="B42" i="17"/>
  <c r="D42" i="17"/>
  <c r="F42" i="17"/>
  <c r="C55" i="17"/>
  <c r="E55" i="17"/>
  <c r="I55" i="17"/>
  <c r="B55" i="17"/>
  <c r="D55" i="17"/>
  <c r="F55" i="17"/>
  <c r="GD55" i="17" s="1"/>
  <c r="H55" i="17"/>
  <c r="E65" i="17"/>
  <c r="E94" i="17" s="1"/>
  <c r="E95" i="17" s="1"/>
  <c r="I65" i="17"/>
  <c r="B78" i="17"/>
  <c r="B94" i="17" s="1"/>
  <c r="D78" i="17"/>
  <c r="D94" i="17" s="1"/>
  <c r="D95" i="17" s="1"/>
  <c r="F78" i="17"/>
  <c r="E13" i="25"/>
  <c r="E97" i="25" s="1"/>
  <c r="E98" i="25" s="1"/>
  <c r="I13" i="25"/>
  <c r="B24" i="25"/>
  <c r="I24" i="25"/>
  <c r="B81" i="25"/>
  <c r="B97" i="25" s="1"/>
  <c r="I90" i="25"/>
  <c r="I21" i="26"/>
  <c r="I94" i="26" s="1"/>
  <c r="B32" i="26"/>
  <c r="H54" i="26"/>
  <c r="B78" i="26"/>
  <c r="E21" i="26"/>
  <c r="E42" i="26"/>
  <c r="F75" i="26"/>
  <c r="F82" i="26"/>
  <c r="F4" i="25"/>
  <c r="G18" i="25"/>
  <c r="G54" i="25"/>
  <c r="G84" i="25"/>
  <c r="G87" i="25"/>
  <c r="G89" i="25"/>
  <c r="F84" i="26"/>
  <c r="G19" i="25"/>
  <c r="G30" i="25"/>
  <c r="G55" i="25"/>
  <c r="G76" i="25"/>
  <c r="F50" i="26"/>
  <c r="G13" i="11"/>
  <c r="E99" i="11"/>
  <c r="E100" i="11" s="1"/>
  <c r="G11" i="25"/>
  <c r="G12" i="25"/>
  <c r="C35" i="25"/>
  <c r="F41" i="25"/>
  <c r="F51" i="25"/>
  <c r="F52" i="25"/>
  <c r="F58" i="25" s="1"/>
  <c r="F69" i="25"/>
  <c r="H4" i="9"/>
  <c r="H11" i="9"/>
  <c r="H13" i="9"/>
  <c r="H22" i="9"/>
  <c r="H24" i="9"/>
  <c r="H33" i="9"/>
  <c r="H35" i="9"/>
  <c r="H44" i="9"/>
  <c r="H48" i="9"/>
  <c r="H59" i="9"/>
  <c r="H69" i="9" s="1"/>
  <c r="H71" i="9"/>
  <c r="H82" i="9" s="1"/>
  <c r="H85" i="9"/>
  <c r="G25" i="11"/>
  <c r="C25" i="11"/>
  <c r="G37" i="11"/>
  <c r="G72" i="11"/>
  <c r="E23" i="12"/>
  <c r="B34" i="12"/>
  <c r="B94" i="12" s="1"/>
  <c r="D34" i="12"/>
  <c r="D94" i="12" s="1"/>
  <c r="D95" i="12" s="1"/>
  <c r="F34" i="12"/>
  <c r="F94" i="12" s="1"/>
  <c r="F95" i="12" s="1"/>
  <c r="H34" i="12"/>
  <c r="C44" i="12"/>
  <c r="E44" i="12"/>
  <c r="I44" i="12"/>
  <c r="C54" i="12"/>
  <c r="C94" i="12" s="1"/>
  <c r="C95" i="12" s="1"/>
  <c r="E54" i="12"/>
  <c r="E94" i="12"/>
  <c r="E95" i="12" s="1"/>
  <c r="G54" i="12"/>
  <c r="I54" i="12"/>
  <c r="I94" i="12"/>
  <c r="I95" i="12" s="1"/>
  <c r="H95" i="13"/>
  <c r="H96" i="13" s="1"/>
  <c r="F5" i="25"/>
  <c r="F16" i="25"/>
  <c r="G79" i="25"/>
  <c r="C13" i="11"/>
  <c r="C37" i="11"/>
  <c r="C49" i="11"/>
  <c r="F49" i="11"/>
  <c r="C72" i="11"/>
  <c r="I95" i="13"/>
  <c r="I96" i="13" s="1"/>
  <c r="F9" i="26"/>
  <c r="F10" i="26"/>
  <c r="G10" i="26"/>
  <c r="F24" i="26"/>
  <c r="G24" i="26"/>
  <c r="G27" i="26"/>
  <c r="F36" i="26"/>
  <c r="F40" i="26"/>
  <c r="F45" i="26"/>
  <c r="F58" i="26"/>
  <c r="G73" i="26"/>
  <c r="F7" i="26"/>
  <c r="D11" i="14"/>
  <c r="D21" i="26"/>
  <c r="D22" i="14"/>
  <c r="D34" i="14"/>
  <c r="F64" i="26"/>
  <c r="C68" i="14"/>
  <c r="E68" i="14"/>
  <c r="D97" i="25"/>
  <c r="D98" i="25" s="1"/>
  <c r="G3" i="26"/>
  <c r="F3" i="26"/>
  <c r="G5" i="26"/>
  <c r="D42" i="26"/>
  <c r="F34" i="26"/>
  <c r="F38" i="26"/>
  <c r="F42" i="26" s="1"/>
  <c r="G46" i="26"/>
  <c r="F56" i="26"/>
  <c r="E78" i="26"/>
  <c r="F80" i="26"/>
  <c r="C11" i="14"/>
  <c r="E11" i="14"/>
  <c r="C22" i="14"/>
  <c r="E22" i="14"/>
  <c r="E34" i="14"/>
  <c r="D44" i="14"/>
  <c r="D56" i="14"/>
  <c r="D68" i="14"/>
  <c r="E80" i="14"/>
  <c r="D89" i="14"/>
  <c r="D96" i="14" s="1"/>
  <c r="D97" i="14" s="1"/>
  <c r="I58" i="25"/>
  <c r="I97" i="25" s="1"/>
  <c r="I98" i="25" s="1"/>
  <c r="H50" i="25"/>
  <c r="H58" i="25"/>
  <c r="F60" i="25"/>
  <c r="H81" i="25"/>
  <c r="G72" i="25"/>
  <c r="H21" i="26"/>
  <c r="G13" i="26"/>
  <c r="H78" i="26"/>
  <c r="H94" i="26" s="1"/>
  <c r="H95" i="26" s="1"/>
  <c r="G68" i="26"/>
  <c r="H87" i="26"/>
  <c r="G80" i="26"/>
  <c r="G3" i="25"/>
  <c r="G13" i="25" s="1"/>
  <c r="G41" i="25"/>
  <c r="G6" i="26"/>
  <c r="H11" i="26"/>
  <c r="G36" i="26"/>
  <c r="G64" i="26"/>
  <c r="G76" i="26"/>
  <c r="G83" i="26"/>
  <c r="G87" i="26" s="1"/>
  <c r="H90" i="25"/>
  <c r="H97" i="25" s="1"/>
  <c r="H98" i="25" s="1"/>
  <c r="G83" i="25"/>
  <c r="G23" i="26"/>
  <c r="H66" i="26"/>
  <c r="G56" i="26"/>
  <c r="F3" i="25"/>
  <c r="F13" i="25"/>
  <c r="G7" i="25"/>
  <c r="H13" i="25"/>
  <c r="H35" i="25"/>
  <c r="B35" i="25"/>
  <c r="B47" i="25"/>
  <c r="G37" i="25"/>
  <c r="I47" i="25"/>
  <c r="G60" i="25"/>
  <c r="G66" i="25"/>
  <c r="G77" i="25"/>
  <c r="I11" i="26"/>
  <c r="G7" i="26"/>
  <c r="B21" i="26"/>
  <c r="G14" i="26"/>
  <c r="G17" i="26"/>
  <c r="H42" i="26"/>
  <c r="B54" i="26"/>
  <c r="B94" i="26" s="1"/>
  <c r="G63" i="26"/>
  <c r="G75" i="26"/>
  <c r="G67" i="25"/>
  <c r="G74" i="26"/>
  <c r="G53" i="26"/>
  <c r="C66" i="26"/>
  <c r="F59" i="26"/>
  <c r="G51" i="25"/>
  <c r="G56" i="25"/>
  <c r="G31" i="25"/>
  <c r="F5" i="26"/>
  <c r="F37" i="26"/>
  <c r="E54" i="26"/>
  <c r="F65" i="26"/>
  <c r="F81" i="26"/>
  <c r="G87" i="12"/>
  <c r="G23" i="12"/>
  <c r="G12" i="12"/>
  <c r="G78" i="12"/>
  <c r="H78" i="12"/>
  <c r="C58" i="25"/>
  <c r="F23" i="26"/>
  <c r="O4" i="26"/>
  <c r="F47" i="26"/>
  <c r="C87" i="26"/>
  <c r="C13" i="25"/>
  <c r="C90" i="25"/>
  <c r="G15" i="26"/>
  <c r="G21" i="26" s="1"/>
  <c r="F71" i="26"/>
  <c r="G62" i="26"/>
  <c r="G66" i="26" s="1"/>
  <c r="C21" i="26"/>
  <c r="D66" i="26"/>
  <c r="G86" i="26"/>
  <c r="F73" i="26"/>
  <c r="G40" i="26"/>
  <c r="G27" i="25"/>
  <c r="G35" i="25" s="1"/>
  <c r="G85" i="25"/>
  <c r="G73" i="25"/>
  <c r="G81" i="25" s="1"/>
  <c r="G42" i="25"/>
  <c r="G20" i="25"/>
  <c r="F61" i="26"/>
  <c r="H45" i="30"/>
  <c r="C100" i="30"/>
  <c r="C101" i="30" s="1"/>
  <c r="H11" i="30"/>
  <c r="F34" i="30"/>
  <c r="H34" i="30"/>
  <c r="F45" i="30"/>
  <c r="H56" i="30"/>
  <c r="H69" i="30"/>
  <c r="H82" i="30"/>
  <c r="G84" i="30"/>
  <c r="G93" i="30"/>
  <c r="B100" i="30"/>
  <c r="D100" i="30"/>
  <c r="D101" i="30" s="1"/>
  <c r="I100" i="30"/>
  <c r="I101" i="30" s="1"/>
  <c r="G3" i="30"/>
  <c r="G11" i="30" s="1"/>
  <c r="G37" i="30"/>
  <c r="G45" i="30"/>
  <c r="G47" i="30"/>
  <c r="G56" i="30"/>
  <c r="G59" i="30"/>
  <c r="G69" i="30"/>
  <c r="G71" i="30"/>
  <c r="G82" i="30"/>
  <c r="E95" i="15"/>
  <c r="E96" i="15"/>
  <c r="G100" i="9"/>
  <c r="G101" i="9"/>
  <c r="H11" i="10"/>
  <c r="H91" i="10"/>
  <c r="H22" i="10"/>
  <c r="H33" i="10"/>
  <c r="D98" i="10"/>
  <c r="D99" i="10"/>
  <c r="H44" i="10"/>
  <c r="H56" i="10"/>
  <c r="G22" i="10"/>
  <c r="H81" i="10"/>
  <c r="G11" i="10"/>
  <c r="G56" i="10"/>
  <c r="G33" i="10"/>
  <c r="G44" i="10"/>
  <c r="C11" i="26"/>
  <c r="F17" i="26"/>
  <c r="C42" i="26"/>
  <c r="D54" i="26"/>
  <c r="F46" i="26"/>
  <c r="F8" i="26"/>
  <c r="F13" i="26"/>
  <c r="F15" i="26"/>
  <c r="G81" i="10"/>
  <c r="E100" i="30"/>
  <c r="E101" i="30" s="1"/>
  <c r="F11" i="30"/>
  <c r="F56" i="30"/>
  <c r="F100" i="30"/>
  <c r="F101" i="30" s="1"/>
  <c r="H57" i="9"/>
  <c r="B98" i="10"/>
  <c r="D95" i="15"/>
  <c r="D96" i="15"/>
  <c r="G95" i="13"/>
  <c r="G96" i="13"/>
  <c r="C78" i="26"/>
  <c r="C94" i="26" s="1"/>
  <c r="C95" i="26" s="1"/>
  <c r="E87" i="26"/>
  <c r="E94" i="26"/>
  <c r="E95" i="26" s="1"/>
  <c r="I22" i="9"/>
  <c r="I44" i="9"/>
  <c r="I100" i="9"/>
  <c r="I101" i="9" s="1"/>
  <c r="C54" i="26"/>
  <c r="G52" i="26"/>
  <c r="F62" i="26"/>
  <c r="D87" i="26"/>
  <c r="G34" i="12"/>
  <c r="G64" i="12"/>
  <c r="G23" i="30"/>
  <c r="H23" i="30"/>
  <c r="G58" i="17"/>
  <c r="F58" i="17"/>
  <c r="F65" i="17" s="1"/>
  <c r="F94" i="17" s="1"/>
  <c r="F95" i="17" s="1"/>
  <c r="C65" i="17"/>
  <c r="C94" i="17" s="1"/>
  <c r="C95" i="17" s="1"/>
  <c r="GD74" i="16"/>
  <c r="H42" i="17"/>
  <c r="G44" i="15"/>
  <c r="G95" i="15" s="1"/>
  <c r="G96" i="15" s="1"/>
  <c r="C97" i="16"/>
  <c r="C98" i="16" s="1"/>
  <c r="F68" i="16"/>
  <c r="G80" i="16"/>
  <c r="G20" i="17"/>
  <c r="G31" i="17"/>
  <c r="G55" i="17"/>
  <c r="G78" i="17"/>
  <c r="G87" i="17"/>
  <c r="G94" i="17" s="1"/>
  <c r="G95" i="17" s="1"/>
  <c r="G65" i="17"/>
  <c r="G42" i="17"/>
  <c r="I94" i="17"/>
  <c r="I95" i="17"/>
  <c r="H94" i="17"/>
  <c r="H95" i="17"/>
  <c r="G11" i="17"/>
  <c r="G12" i="16"/>
  <c r="G33" i="16"/>
  <c r="G56" i="16"/>
  <c r="G68" i="16"/>
  <c r="GD58" i="16"/>
  <c r="H97" i="16"/>
  <c r="H98" i="16"/>
  <c r="D97" i="16"/>
  <c r="D98" i="16"/>
  <c r="G90" i="16"/>
  <c r="G44" i="16"/>
  <c r="G4" i="32"/>
  <c r="G12" i="32"/>
  <c r="F59" i="32"/>
  <c r="H71" i="32"/>
  <c r="H95" i="32"/>
  <c r="F12" i="32"/>
  <c r="F71" i="32"/>
  <c r="F95" i="32"/>
  <c r="F23" i="32"/>
  <c r="H23" i="32"/>
  <c r="F35" i="32"/>
  <c r="H35" i="32"/>
  <c r="F46" i="32"/>
  <c r="H46" i="32"/>
  <c r="G59" i="32"/>
  <c r="G71" i="32"/>
  <c r="C102" i="32"/>
  <c r="C103" i="32" s="1"/>
  <c r="E102" i="32"/>
  <c r="E103" i="32" s="1"/>
  <c r="G84" i="32"/>
  <c r="G86" i="32"/>
  <c r="G95" i="32" s="1"/>
  <c r="B102" i="32"/>
  <c r="I102" i="32"/>
  <c r="I103" i="32"/>
  <c r="G23" i="32"/>
  <c r="G35" i="32"/>
  <c r="G46" i="32"/>
  <c r="D102" i="32"/>
  <c r="D103" i="32" s="1"/>
  <c r="G50" i="25"/>
  <c r="G58" i="25" s="1"/>
  <c r="G11" i="26"/>
  <c r="H93" i="9"/>
  <c r="H100" i="9" s="1"/>
  <c r="H101" i="9" s="1"/>
  <c r="G44" i="14"/>
  <c r="G96" i="14" s="1"/>
  <c r="G97" i="14" s="1"/>
  <c r="G22" i="16"/>
  <c r="G97" i="16" s="1"/>
  <c r="G98" i="16" s="1"/>
  <c r="G34" i="30"/>
  <c r="G100" i="30" s="1"/>
  <c r="G101" i="30" s="1"/>
  <c r="G102" i="32" l="1"/>
  <c r="G103" i="32" s="1"/>
  <c r="F102" i="32"/>
  <c r="F103" i="32" s="1"/>
  <c r="F99" i="11"/>
  <c r="F100" i="11" s="1"/>
  <c r="C70" i="25"/>
  <c r="G24" i="25"/>
  <c r="G90" i="25"/>
  <c r="C81" i="25"/>
  <c r="G43" i="25"/>
  <c r="G44" i="25"/>
  <c r="G47" i="25" s="1"/>
  <c r="G97" i="25" s="1"/>
  <c r="G98" i="25" s="1"/>
  <c r="C99" i="11"/>
  <c r="C100" i="11" s="1"/>
  <c r="C24" i="25"/>
  <c r="F61" i="25"/>
  <c r="F70" i="25" s="1"/>
  <c r="C47" i="25"/>
  <c r="F47" i="25" s="1"/>
  <c r="G22" i="25"/>
  <c r="G99" i="11"/>
  <c r="G100" i="11" s="1"/>
  <c r="D99" i="11"/>
  <c r="D100" i="11" s="1"/>
  <c r="I99" i="11"/>
  <c r="I100" i="11" s="1"/>
  <c r="F90" i="25"/>
  <c r="G98" i="10"/>
  <c r="G99" i="10" s="1"/>
  <c r="H98" i="10"/>
  <c r="H99" i="10" s="1"/>
  <c r="I98" i="10"/>
  <c r="I99" i="10" s="1"/>
  <c r="C98" i="10"/>
  <c r="C99" i="10" s="1"/>
  <c r="F32" i="26"/>
  <c r="F78" i="26"/>
  <c r="F11" i="26"/>
  <c r="F66" i="26"/>
  <c r="F18" i="26"/>
  <c r="F52" i="26"/>
  <c r="F54" i="26" s="1"/>
  <c r="F83" i="26"/>
  <c r="F87" i="26" s="1"/>
  <c r="F94" i="26" s="1"/>
  <c r="F95" i="26" s="1"/>
  <c r="D94" i="26"/>
  <c r="D95" i="26" s="1"/>
  <c r="F21" i="26"/>
  <c r="G32" i="26"/>
  <c r="G78" i="26"/>
  <c r="E96" i="14"/>
  <c r="E97" i="14" s="1"/>
  <c r="C96" i="14"/>
  <c r="C97" i="14" s="1"/>
  <c r="H96" i="14"/>
  <c r="H97" i="14" s="1"/>
  <c r="B96" i="14"/>
  <c r="G94" i="26"/>
  <c r="G95" i="26" s="1"/>
  <c r="F35" i="25"/>
  <c r="F97" i="25" s="1"/>
  <c r="F98" i="25" s="1"/>
  <c r="G44" i="12"/>
  <c r="G94" i="12" s="1"/>
  <c r="G95" i="12" s="1"/>
  <c r="H93" i="30"/>
  <c r="H100" i="30" s="1"/>
  <c r="H101" i="30" s="1"/>
  <c r="H12" i="32"/>
  <c r="H59" i="32"/>
  <c r="C97" i="25" l="1"/>
  <c r="C98" i="25" s="1"/>
  <c r="H102" i="32"/>
  <c r="H103" i="32" s="1"/>
</calcChain>
</file>

<file path=xl/comments1.xml><?xml version="1.0" encoding="utf-8"?>
<comments xmlns="http://schemas.openxmlformats.org/spreadsheetml/2006/main">
  <authors>
    <author>FirstOne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>FirstOne: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FirstOne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FirstOne: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FirstOne</author>
  </authors>
  <commentList>
    <comment ref="A52" authorId="0">
      <text>
        <r>
          <rPr>
            <b/>
            <sz val="9"/>
            <color indexed="81"/>
            <rFont val="Tahoma"/>
            <family val="2"/>
            <charset val="204"/>
          </rPr>
          <t>FirstOne:</t>
        </r>
        <r>
          <rPr>
            <sz val="9"/>
            <color indexed="81"/>
            <rFont val="Tahoma"/>
            <family val="2"/>
            <charset val="204"/>
          </rPr>
          <t xml:space="preserve">
Само тук се появява тази дисциплина.</t>
        </r>
      </text>
    </comment>
  </commentList>
</comments>
</file>

<file path=xl/comments4.xml><?xml version="1.0" encoding="utf-8"?>
<comments xmlns="http://schemas.openxmlformats.org/spreadsheetml/2006/main">
  <authors>
    <author>FirstOne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>FirstOne:</t>
        </r>
        <r>
          <rPr>
            <sz val="9"/>
            <color indexed="81"/>
            <rFont val="Tahoma"/>
            <family val="2"/>
            <charset val="204"/>
          </rPr>
          <t xml:space="preserve">
Навсякъде се уеднаквява - фонетиката е първа.</t>
        </r>
      </text>
    </comment>
  </commentList>
</comments>
</file>

<file path=xl/comments5.xml><?xml version="1.0" encoding="utf-8"?>
<comments xmlns="http://schemas.openxmlformats.org/spreadsheetml/2006/main">
  <authors>
    <author>FDean</author>
  </authors>
  <commentList>
    <comment ref="A65" authorId="0">
      <text>
        <r>
          <rPr>
            <b/>
            <sz val="9"/>
            <color indexed="81"/>
            <rFont val="Tahoma"/>
            <family val="2"/>
            <charset val="204"/>
          </rPr>
          <t>FDean:</t>
        </r>
        <r>
          <rPr>
            <sz val="9"/>
            <color indexed="81"/>
            <rFont val="Tahoma"/>
            <family val="2"/>
            <charset val="204"/>
          </rPr>
          <t xml:space="preserve">
Преместено и изравено по Български и чужд - базов</t>
        </r>
      </text>
    </comment>
  </commentList>
</comments>
</file>

<file path=xl/comments6.xml><?xml version="1.0" encoding="utf-8"?>
<comments xmlns="http://schemas.openxmlformats.org/spreadsheetml/2006/main">
  <authors>
    <author>FirstOne</author>
  </authors>
  <commentList>
    <comment ref="A50" authorId="0">
      <text>
        <r>
          <rPr>
            <b/>
            <sz val="9"/>
            <color indexed="81"/>
            <rFont val="Tahoma"/>
            <family val="2"/>
            <charset val="204"/>
          </rPr>
          <t>FirstOne:</t>
        </r>
        <r>
          <rPr>
            <sz val="9"/>
            <color indexed="81"/>
            <rFont val="Tahoma"/>
            <family val="2"/>
            <charset val="204"/>
          </rPr>
          <t xml:space="preserve">
Само тук се появява тази дисциплина.</t>
        </r>
      </text>
    </comment>
  </commentList>
</comments>
</file>

<file path=xl/sharedStrings.xml><?xml version="1.0" encoding="utf-8"?>
<sst xmlns="http://schemas.openxmlformats.org/spreadsheetml/2006/main" count="5026" uniqueCount="781">
  <si>
    <t>УЧЕБНА ДИСЦИПЛИНА</t>
  </si>
  <si>
    <t>А</t>
  </si>
  <si>
    <t>Л</t>
  </si>
  <si>
    <t>С</t>
  </si>
  <si>
    <t>У</t>
  </si>
  <si>
    <t>Е</t>
  </si>
  <si>
    <t>О</t>
  </si>
  <si>
    <t>КР</t>
  </si>
  <si>
    <t>Ф</t>
  </si>
  <si>
    <t>І курс, І семестър</t>
  </si>
  <si>
    <t xml:space="preserve">Аудиовизуални и информационни технологии </t>
  </si>
  <si>
    <t>т.о.</t>
  </si>
  <si>
    <t>практически език</t>
  </si>
  <si>
    <t>Български фолклор</t>
  </si>
  <si>
    <t>продължава</t>
  </si>
  <si>
    <t>Избираема дисциплина 1 (Езикова култура или Практикум по правопис и пунктуация)</t>
  </si>
  <si>
    <t>Историческа лингвистика (Старобългарски език)</t>
  </si>
  <si>
    <t>Факултативна дисциплина 1 (Литературоведска)</t>
  </si>
  <si>
    <t>Увод в литературната теория</t>
  </si>
  <si>
    <t>изпит</t>
  </si>
  <si>
    <t>Увод в общото езикознание</t>
  </si>
  <si>
    <t>І курс, ІІ семестър</t>
  </si>
  <si>
    <t>Антична и западноевропейска литература (Античност и Средновековие)</t>
  </si>
  <si>
    <t>Българска литература (Старобългарска литература)</t>
  </si>
  <si>
    <t>Факултативна дисциплина 2 (Езиковедска)</t>
  </si>
  <si>
    <t>Избираема дисциплина 2 (Старогръцки език или Латински език)</t>
  </si>
  <si>
    <t>Съвременен български език (Лексикология)</t>
  </si>
  <si>
    <t>Физическо възпитание</t>
  </si>
  <si>
    <t>ІІ курс, ІІІ семестър</t>
  </si>
  <si>
    <t>Литература за деца и юноши</t>
  </si>
  <si>
    <t>Психология</t>
  </si>
  <si>
    <t>Славянски литератури</t>
  </si>
  <si>
    <t>Съвременен български език (Фонетика)</t>
  </si>
  <si>
    <t>Българска литература (Възрожденска литература)</t>
  </si>
  <si>
    <t>Факултативна дисциплина 3 (Литературоведска)</t>
  </si>
  <si>
    <t>Педагогика</t>
  </si>
  <si>
    <t>Антична и западноевропейска литература (Западноевропейска литература)</t>
  </si>
  <si>
    <t>ІІ курс, ІV семестър</t>
  </si>
  <si>
    <t>Руска литература (ХІХ век)</t>
  </si>
  <si>
    <t>Избираема дисциплина 3 (Руски, чешки, полски, сръбски)</t>
  </si>
  <si>
    <t>Факултативна дисциплина 4 (Езиковедска)</t>
  </si>
  <si>
    <t>Съвременен български език (Морфология)</t>
  </si>
  <si>
    <t>ІІІ курс, V семестър</t>
  </si>
  <si>
    <t>Българска диалектология</t>
  </si>
  <si>
    <t>Българска литература (Следосвобожденска литература)</t>
  </si>
  <si>
    <t>Историческа лингвистика (История на българския език)</t>
  </si>
  <si>
    <t xml:space="preserve">Руска литература (ХІХ век) </t>
  </si>
  <si>
    <t>Факултативна дисциплина 5 (Литературоведска)</t>
  </si>
  <si>
    <t>Сравнителна граматика на славянските езици</t>
  </si>
  <si>
    <t>ІІІ курс, VІ семестър</t>
  </si>
  <si>
    <t>Историческа лингвистика (Историческа граматика на българския език)</t>
  </si>
  <si>
    <t>Руска литература (ХХ век)</t>
  </si>
  <si>
    <t>Факултативна дисциплина 6 (Езиковедска)</t>
  </si>
  <si>
    <t>Съвременен български език (Синтаксис)</t>
  </si>
  <si>
    <t>Хоспетиране</t>
  </si>
  <si>
    <t>ІV курс, VІІ семестър</t>
  </si>
  <si>
    <t>Българска литература (След Първата световна война)</t>
  </si>
  <si>
    <t>Избираема дисциплина 4 (Най-нова българска литература или Етнология и литература)</t>
  </si>
  <si>
    <t>Историческа поетика на българската литература</t>
  </si>
  <si>
    <t>Методика на обучението по български език</t>
  </si>
  <si>
    <t>Факултативна дисциплина 7 (Литературоведска)</t>
  </si>
  <si>
    <t>Съвременен български език (Стилистика)</t>
  </si>
  <si>
    <t>Текуща педагогическа практика</t>
  </si>
  <si>
    <t>Избираема дисциплина 5 (Канон и литература или История на езикознанието)</t>
  </si>
  <si>
    <t>Избираема дисциплина 6 (Езикът на медиите или Компютърна лингвистика)</t>
  </si>
  <si>
    <t>Факултативна дисциплина 8 (Езиковедска)</t>
  </si>
  <si>
    <t>История на новобългарския книжовен език</t>
  </si>
  <si>
    <t>Преддипломна педагогическа практика (Български език и литература)</t>
  </si>
  <si>
    <t>Държавни изпити</t>
  </si>
  <si>
    <t>Интегриран практико-приложен изпит (Български език и литература)</t>
  </si>
  <si>
    <t>Писмен изпит по български език и литература</t>
  </si>
  <si>
    <t>За целия период на следването (брой часове)</t>
  </si>
  <si>
    <t>Странознание (Великобритания)</t>
  </si>
  <si>
    <t>Английски език (Практически курс)</t>
  </si>
  <si>
    <t>Аудиовизуални и информационни технологии</t>
  </si>
  <si>
    <t>Избираема дисциплина 1 (Език и комуникация или Презентацията като езиково умение)</t>
  </si>
  <si>
    <t>Класически език (Латински език)</t>
  </si>
  <si>
    <t>Практическа фонетика на английския език</t>
  </si>
  <si>
    <t>Съвременен английски език (Фонетика)</t>
  </si>
  <si>
    <t>Съвременен български език с практикум по езикова култура</t>
  </si>
  <si>
    <t>Английска литература от периода на викторианството</t>
  </si>
  <si>
    <t>Избираема дисциплина 2 (Английски език)</t>
  </si>
  <si>
    <t>Съвременен английски език (Лексикология)</t>
  </si>
  <si>
    <t>Факултативна дисциплина 1</t>
  </si>
  <si>
    <t>Английска литература (Нова английска литература)</t>
  </si>
  <si>
    <t>Странознание (САЩ)</t>
  </si>
  <si>
    <t>Съвременен английски език (Морфология)</t>
  </si>
  <si>
    <t>Теория на превода</t>
  </si>
  <si>
    <t>Английска литература (Стара английска литература)</t>
  </si>
  <si>
    <t>Избираема дисциплина 4 (Английски език)</t>
  </si>
  <si>
    <t>Факултативна дисциплина 2 (Английски език)</t>
  </si>
  <si>
    <t>Историческа лингвистика (История на английския език)</t>
  </si>
  <si>
    <t xml:space="preserve">Английски език (Практически курс) </t>
  </si>
  <si>
    <t>Съвременен английски език (Синтаксис)</t>
  </si>
  <si>
    <t xml:space="preserve">Хоспетиране </t>
  </si>
  <si>
    <t>Английска литература на Просвещението</t>
  </si>
  <si>
    <t>Методика на обучението по английски език</t>
  </si>
  <si>
    <t>Факултативна дисциплина 3 (Английски език)</t>
  </si>
  <si>
    <t>Текуща педагогическа практика (Английски език)</t>
  </si>
  <si>
    <t>ІV курс, VІІІ семестър</t>
  </si>
  <si>
    <t>Английска литература на Романтизма</t>
  </si>
  <si>
    <t>Факултативна дисциплина 4 (Английски език)</t>
  </si>
  <si>
    <t>Преддипломна педагогическа практика (Английски език)</t>
  </si>
  <si>
    <t>Съвременен английски език (Стилистика)</t>
  </si>
  <si>
    <t>Писмен изпит по английски език</t>
  </si>
  <si>
    <t>Руски език (Практически курс)</t>
  </si>
  <si>
    <t>Избираема дисциплина 1 (Класически език: старогръцки или латински)</t>
  </si>
  <si>
    <t>Съвременен руски език (Фонетика)</t>
  </si>
  <si>
    <t>Руска литература (Руски фолклор)</t>
  </si>
  <si>
    <t>Странознание</t>
  </si>
  <si>
    <t>Съвременен руски език (Лексикология)</t>
  </si>
  <si>
    <t xml:space="preserve">Избираема дисциплина 2 </t>
  </si>
  <si>
    <t xml:space="preserve">Избираема дисциплина 3 </t>
  </si>
  <si>
    <t xml:space="preserve">Руска литература (Стара руска литература) </t>
  </si>
  <si>
    <t>Съвременен руски език (Морфология)</t>
  </si>
  <si>
    <t>Факултативна дисциплина 2</t>
  </si>
  <si>
    <t>Историческа лингвистика (Историческа граматика на руския език)</t>
  </si>
  <si>
    <t>Факултативна дисциплина 3</t>
  </si>
  <si>
    <t>Методика на обучението по руски език и литература</t>
  </si>
  <si>
    <t xml:space="preserve">Руски език (Практически курс) </t>
  </si>
  <si>
    <t>Съвременен руски език (Синтаксис)</t>
  </si>
  <si>
    <t>Факултативна дисциплина 4</t>
  </si>
  <si>
    <t>Избираема дисциплина 4</t>
  </si>
  <si>
    <t>Избираема дисциплина 5</t>
  </si>
  <si>
    <t>История на руския книжовен език</t>
  </si>
  <si>
    <t>Факултативна дисциплина 5</t>
  </si>
  <si>
    <t>Текуща педагогическа практика (Руски език и литература)</t>
  </si>
  <si>
    <t>Избираема дисциплина 6</t>
  </si>
  <si>
    <t>Преддипломна педагогическа практика (Руски език и литература)</t>
  </si>
  <si>
    <t>Съвременен руски език (Стилистика)</t>
  </si>
  <si>
    <t>Факултативна дисциплина 6</t>
  </si>
  <si>
    <t>Интегриран практико-приложен изпит (Руски език)</t>
  </si>
  <si>
    <t>Писмен изпит по руски език</t>
  </si>
  <si>
    <t>Избираема дисциплина 1 (Езикова култура или Практикум по правопис)</t>
  </si>
  <si>
    <t>Полски език (Практически курс)</t>
  </si>
  <si>
    <t>Увод в славянската филология</t>
  </si>
  <si>
    <t>Културна антропология на славяните</t>
  </si>
  <si>
    <t>Старобългарски език</t>
  </si>
  <si>
    <t>педагог</t>
  </si>
  <si>
    <t>псих</t>
  </si>
  <si>
    <t>Културни реалии на Полша</t>
  </si>
  <si>
    <t>Антична и западноевропейска литература</t>
  </si>
  <si>
    <t xml:space="preserve">Руска литература </t>
  </si>
  <si>
    <t>Втори славянски език</t>
  </si>
  <si>
    <t>История на полската литература (Първа част)</t>
  </si>
  <si>
    <t xml:space="preserve">Полски език (Практически курс) </t>
  </si>
  <si>
    <t>Историческа лингвистика (История на полския език)</t>
  </si>
  <si>
    <t>История на полската литература (Втора част)</t>
  </si>
  <si>
    <t>Хоспетиране (Български език и литература)</t>
  </si>
  <si>
    <t>хосп</t>
  </si>
  <si>
    <t>ави</t>
  </si>
  <si>
    <t>Избираема дисциплина 3</t>
  </si>
  <si>
    <t>Стратегия на научното изследване</t>
  </si>
  <si>
    <t>тпрак</t>
  </si>
  <si>
    <t>История на българистиката и славистиката</t>
  </si>
  <si>
    <t>прак</t>
  </si>
  <si>
    <t>Защита на дипломна работа</t>
  </si>
  <si>
    <t>Чешки език (Практически курс)</t>
  </si>
  <si>
    <t>Културни реалии на Чехия</t>
  </si>
  <si>
    <t>История на чешката литература (Първа част)</t>
  </si>
  <si>
    <t xml:space="preserve">Чешки език (Практически курс) </t>
  </si>
  <si>
    <t>История на чешката литература (Втора част)</t>
  </si>
  <si>
    <t xml:space="preserve">A нови </t>
  </si>
  <si>
    <t>Археология</t>
  </si>
  <si>
    <t>Новогръцки език (Практически курс)</t>
  </si>
  <si>
    <t>Стара история</t>
  </si>
  <si>
    <t>Старогръцка литература</t>
  </si>
  <si>
    <t>Избираема дисциплина 2</t>
  </si>
  <si>
    <t>Класически език (Старогръцки език)</t>
  </si>
  <si>
    <t>Съвременен новогръцки език (Фонетика)</t>
  </si>
  <si>
    <t>Съвременен новогръцки език (Морфология)</t>
  </si>
  <si>
    <t>Византийска литература и текстове</t>
  </si>
  <si>
    <t>Историческа лингвистика (Историческа граматика на гръцкия език)</t>
  </si>
  <si>
    <t>Новогръцки език (Практически курс) </t>
  </si>
  <si>
    <t>Методика на обучението по новогръцки език</t>
  </si>
  <si>
    <t>Новогръцка литература</t>
  </si>
  <si>
    <t>Съвременен новогръцки език (Синтаксис)</t>
  </si>
  <si>
    <t>Текуща педагогическа практика (Новогръцки език)</t>
  </si>
  <si>
    <t>Преддипломна педагогическа практика (Новогръцки език)</t>
  </si>
  <si>
    <t>Съвременен новогръцки език (Лексикология)</t>
  </si>
  <si>
    <t>Писмен изпит по новогръцки език</t>
  </si>
  <si>
    <t>Учебна дисциплина</t>
  </si>
  <si>
    <t>Чужд език (Практически курс)</t>
  </si>
  <si>
    <t>Съвременен чужд език (Фонетика)</t>
  </si>
  <si>
    <t>Съвременен чужд език (Лексикология)</t>
  </si>
  <si>
    <t>Избираема дисциплина 2 (Странознание или Културни реалии)</t>
  </si>
  <si>
    <t>Писмен изпит по чужд език</t>
  </si>
  <si>
    <t>заглав</t>
  </si>
  <si>
    <t xml:space="preserve">УЧЕБНА ДИСЦИПЛИНА </t>
  </si>
  <si>
    <t>сем1</t>
  </si>
  <si>
    <t>бфолк</t>
  </si>
  <si>
    <t>стбе1</t>
  </si>
  <si>
    <t>че1</t>
  </si>
  <si>
    <t>страно</t>
  </si>
  <si>
    <t>Странознание (Чужд език)</t>
  </si>
  <si>
    <t>изб1</t>
  </si>
  <si>
    <t>лтз</t>
  </si>
  <si>
    <t>ое</t>
  </si>
  <si>
    <t>фак1</t>
  </si>
  <si>
    <t>сума1</t>
  </si>
  <si>
    <t>сем2</t>
  </si>
  <si>
    <t>стбл</t>
  </si>
  <si>
    <t>стбе2</t>
  </si>
  <si>
    <t>латин</t>
  </si>
  <si>
    <t>че2</t>
  </si>
  <si>
    <t>чфонет</t>
  </si>
  <si>
    <t>бфонет</t>
  </si>
  <si>
    <t>фак2</t>
  </si>
  <si>
    <t>АВИТО</t>
  </si>
  <si>
    <t>физвъз1</t>
  </si>
  <si>
    <t>сума2</t>
  </si>
  <si>
    <t>сем3</t>
  </si>
  <si>
    <t>бвл1</t>
  </si>
  <si>
    <t>изб2</t>
  </si>
  <si>
    <t>Избираема дисциплина 2 (Литература за деца и юноши или Западноевропейска детска литература)</t>
  </si>
  <si>
    <t>чл1а</t>
  </si>
  <si>
    <t>Чужда литература 1</t>
  </si>
  <si>
    <t>че3</t>
  </si>
  <si>
    <t>члекси</t>
  </si>
  <si>
    <t>блекси</t>
  </si>
  <si>
    <t>физвъз2</t>
  </si>
  <si>
    <t>сума3</t>
  </si>
  <si>
    <t>сем4</t>
  </si>
  <si>
    <t>азел1</t>
  </si>
  <si>
    <t>бвл2</t>
  </si>
  <si>
    <t>ибке</t>
  </si>
  <si>
    <t>чл1б</t>
  </si>
  <si>
    <t>Чужда литература 2</t>
  </si>
  <si>
    <t>че4</t>
  </si>
  <si>
    <t>руслит</t>
  </si>
  <si>
    <t>чморф1</t>
  </si>
  <si>
    <t>Съвременен чужд език (Морфология)</t>
  </si>
  <si>
    <t>бморф1</t>
  </si>
  <si>
    <t>превод</t>
  </si>
  <si>
    <t>сума4</t>
  </si>
  <si>
    <t>азел2</t>
  </si>
  <si>
    <t>блсо1</t>
  </si>
  <si>
    <t>чиграм1</t>
  </si>
  <si>
    <t>Историческа лингвистика (История на чуждия език)</t>
  </si>
  <si>
    <t>играм1</t>
  </si>
  <si>
    <t>че5</t>
  </si>
  <si>
    <t>изб3</t>
  </si>
  <si>
    <t>Избираема дисциплина 3 (Странознание или Културни реалии)</t>
  </si>
  <si>
    <t>чл2а</t>
  </si>
  <si>
    <t>Чужда литература 3</t>
  </si>
  <si>
    <t>чморф2</t>
  </si>
  <si>
    <t>бморф2</t>
  </si>
  <si>
    <t>сума5</t>
  </si>
  <si>
    <t>сем6</t>
  </si>
  <si>
    <t>блсо2</t>
  </si>
  <si>
    <t>чиграм2</t>
  </si>
  <si>
    <t>играм2</t>
  </si>
  <si>
    <t>че6</t>
  </si>
  <si>
    <t xml:space="preserve">Чужд език (Практически курс) </t>
  </si>
  <si>
    <t>чл2б</t>
  </si>
  <si>
    <t>чсинт1</t>
  </si>
  <si>
    <t>Съвременен чужд език (Синтаксис)</t>
  </si>
  <si>
    <t>бсинт1</t>
  </si>
  <si>
    <t>фак3</t>
  </si>
  <si>
    <t>чхосп</t>
  </si>
  <si>
    <t>Хоспетиране (Чужд език)</t>
  </si>
  <si>
    <t>сума6</t>
  </si>
  <si>
    <t>сем7</t>
  </si>
  <si>
    <t>изб4</t>
  </si>
  <si>
    <t>чл3а</t>
  </si>
  <si>
    <t>Чужда литература 4</t>
  </si>
  <si>
    <t>блн1</t>
  </si>
  <si>
    <t>мобче</t>
  </si>
  <si>
    <t>Методика на обучението по чужд език</t>
  </si>
  <si>
    <t>мобл</t>
  </si>
  <si>
    <t>мобе</t>
  </si>
  <si>
    <t>че7</t>
  </si>
  <si>
    <t>чсинт2</t>
  </si>
  <si>
    <t>бсинт2</t>
  </si>
  <si>
    <t>Текуща педагогическа практика (Български език и литература)</t>
  </si>
  <si>
    <t>тпракч</t>
  </si>
  <si>
    <t>Текуща педагогическа практика (Чужд език)</t>
  </si>
  <si>
    <t>сума7</t>
  </si>
  <si>
    <t>сем8</t>
  </si>
  <si>
    <t>чл4</t>
  </si>
  <si>
    <t>Чужда литература 5</t>
  </si>
  <si>
    <t>чл3б</t>
  </si>
  <si>
    <t>Чужда литература 6</t>
  </si>
  <si>
    <t>блн2</t>
  </si>
  <si>
    <t>че8</t>
  </si>
  <si>
    <t>пракч</t>
  </si>
  <si>
    <t>Преддипломна педагогическа практика (Чужд език)</t>
  </si>
  <si>
    <t>фак4</t>
  </si>
  <si>
    <t>чстил</t>
  </si>
  <si>
    <t>Съвременен чужд език (Стилистика)</t>
  </si>
  <si>
    <t>бстил</t>
  </si>
  <si>
    <t>сума8</t>
  </si>
  <si>
    <t>ди</t>
  </si>
  <si>
    <t>дипрач</t>
  </si>
  <si>
    <t xml:space="preserve">Интегриран практико-приложен изпит (Чужд език) </t>
  </si>
  <si>
    <t>дипра</t>
  </si>
  <si>
    <t>дич</t>
  </si>
  <si>
    <t>дикре</t>
  </si>
  <si>
    <t>сума</t>
  </si>
  <si>
    <t xml:space="preserve">Най-нова английска литература </t>
  </si>
  <si>
    <t xml:space="preserve">Стара английска литература </t>
  </si>
  <si>
    <t>Хоспетиране (Английски език)</t>
  </si>
  <si>
    <t>Английска литература (Просвещение)</t>
  </si>
  <si>
    <t xml:space="preserve">Интегриран практико-приложен изпит (Английски език) </t>
  </si>
  <si>
    <t>Избираема дисциплина 2 (Българска етнология или Етнография на България)</t>
  </si>
  <si>
    <t>Увод в историческото познание</t>
  </si>
  <si>
    <t xml:space="preserve"> </t>
  </si>
  <si>
    <t>История на България (Средновековие)</t>
  </si>
  <si>
    <t>Избираема дисциплина 3 (Старогръцки език или Латински език)</t>
  </si>
  <si>
    <t xml:space="preserve">Тракология </t>
  </si>
  <si>
    <t>Историография</t>
  </si>
  <si>
    <t>История на Византия</t>
  </si>
  <si>
    <t>Средновековна обща история</t>
  </si>
  <si>
    <t>История на България (ХV - ХVІІ в.)</t>
  </si>
  <si>
    <t>История на Русия (ІХ - ХХ в.)</t>
  </si>
  <si>
    <t>История на балканските народи (ХV - ХХ в.)</t>
  </si>
  <si>
    <t>История на България (Възраждане)</t>
  </si>
  <si>
    <t>Нова обща история</t>
  </si>
  <si>
    <t>Архивистика</t>
  </si>
  <si>
    <t>История на България (1878 - 1944)</t>
  </si>
  <si>
    <t>Хоспетиране (История)</t>
  </si>
  <si>
    <t>История на България (1878-1944)</t>
  </si>
  <si>
    <t>Методика на обучението по история</t>
  </si>
  <si>
    <t>Съвременна обща история</t>
  </si>
  <si>
    <t>Текуща педагогическа практика (История)</t>
  </si>
  <si>
    <t>История на България (След Втората световна война)</t>
  </si>
  <si>
    <t>Музейно дело</t>
  </si>
  <si>
    <t>Преддипломна педагогическа практика (История)</t>
  </si>
  <si>
    <t>Интегриран практико-приложен изпит (История)</t>
  </si>
  <si>
    <t>Писмен изпит по история (или защита на дипломна работа)</t>
  </si>
  <si>
    <t>Немски език (Практически курс)</t>
  </si>
  <si>
    <t>Съвременен немски език (Лексикология)</t>
  </si>
  <si>
    <t xml:space="preserve">Увод в германистиката </t>
  </si>
  <si>
    <t>Немска литература (Първа част)</t>
  </si>
  <si>
    <t>Съвременен немски език (Фонетика)</t>
  </si>
  <si>
    <t>Съвременен немски език (Морфология)</t>
  </si>
  <si>
    <t>Немска литература (Втора част)</t>
  </si>
  <si>
    <t xml:space="preserve">Немски език (Практически курс) </t>
  </si>
  <si>
    <t>Съвременен немски език (Синтаксис)</t>
  </si>
  <si>
    <t>Хоспетиране (Немски език)</t>
  </si>
  <si>
    <t>Методика на обучението по немски език</t>
  </si>
  <si>
    <t>Текуща педагогическа практика (Немски език)</t>
  </si>
  <si>
    <t>Избираема дисциплина 4 (Немски литературен канон или Най-нова немска литература)</t>
  </si>
  <si>
    <t>Преддипломна педагогическа практика (Немски език)</t>
  </si>
  <si>
    <t>Интегриран практико-приложен изпит (Немски език)</t>
  </si>
  <si>
    <t>Писмен изпит по немски език</t>
  </si>
  <si>
    <t>Избираема дисциплина 1 (Странознание на Франция или Културни реалии на Франция)</t>
  </si>
  <si>
    <t>Френски език (Практически курс)</t>
  </si>
  <si>
    <t>Избираема дисциплина 2 (Езикова култура или Практикум по правопис и пунктуация)</t>
  </si>
  <si>
    <t>Съвременен френски език (Лексикология)</t>
  </si>
  <si>
    <t>Избираема дисциплина 3 (Литература за деца и юноши или Френскоезична детска литература)</t>
  </si>
  <si>
    <t>Френска литература (Първа част)</t>
  </si>
  <si>
    <t>Съвременен френски език (Морфология)</t>
  </si>
  <si>
    <t>Френска литература (Втора част)</t>
  </si>
  <si>
    <t>Съвременен френски език (Синтаксис)</t>
  </si>
  <si>
    <t>Избираема дисциплина 4 (Теория на превода или Информационни технологии и превод)</t>
  </si>
  <si>
    <t xml:space="preserve">Френски език (Практически курс) </t>
  </si>
  <si>
    <t>Хоспетиране (Френски език)</t>
  </si>
  <si>
    <t>Методика на обучението по френски език</t>
  </si>
  <si>
    <t>Текуща педагогическа практика (Френски език)</t>
  </si>
  <si>
    <t>Френска литература (Трета част)</t>
  </si>
  <si>
    <t>Преддипломна педагогическа практика (Френски език)</t>
  </si>
  <si>
    <t>Съвременен френски език (Стилистика)</t>
  </si>
  <si>
    <t>Интегриран практико-приложен изпит (Френски език)</t>
  </si>
  <si>
    <t>Писмен изпит по френски език</t>
  </si>
  <si>
    <t>Избираема дисциплина 1 (Странознание на Русия или Културни реалии на Русия)</t>
  </si>
  <si>
    <t>Избираема дисциплина 3 (Литература за деца и юноши или Рускоезична детска литература)</t>
  </si>
  <si>
    <t>Избираема дисциплина 4 (Езикова култура или Практикум по правопис и пунктуация)</t>
  </si>
  <si>
    <t>Руска литература (Стара руска литература)</t>
  </si>
  <si>
    <t>специфични</t>
  </si>
  <si>
    <t>Методика на обучението по руски език</t>
  </si>
  <si>
    <t>Хоспетиране (Руски език)</t>
  </si>
  <si>
    <t>Текуща педагогическа практика (Руски език)</t>
  </si>
  <si>
    <t>Преддипломна педагогическа практика (Руски език)</t>
  </si>
  <si>
    <t>Испански език (Практически курс)</t>
  </si>
  <si>
    <t>Избираема дисциплина 1 (Странознание на Испания или Културни реалии на Испания)</t>
  </si>
  <si>
    <t>Съвременен испански език (Фонетика)</t>
  </si>
  <si>
    <t>Испанска литература (Първа част)</t>
  </si>
  <si>
    <t>Избираема дисциплина 3 (Литература за деца и юноши или Испаноезична детска литература)</t>
  </si>
  <si>
    <t>Съвременен испански език (Лексикология)</t>
  </si>
  <si>
    <t>Съвременен испански език (Морфология)</t>
  </si>
  <si>
    <t>Испанска литература (Втора част)</t>
  </si>
  <si>
    <t>Съвременен испански език (Синтаксис)</t>
  </si>
  <si>
    <t>Хоспетиране (Испански език)</t>
  </si>
  <si>
    <t>Испанска литература (Трета част)</t>
  </si>
  <si>
    <t>Методика на обучението по испански език</t>
  </si>
  <si>
    <t>Текуща педагогическа практика (Испански език)</t>
  </si>
  <si>
    <t>Преддипломна педагогическа практика (Испански език)</t>
  </si>
  <si>
    <t>Избираема дисциплина 4 (Стилистика или Писане и редактиране на текст - испански език)</t>
  </si>
  <si>
    <t>Интегриран практико-приложен изпит (Испански език)</t>
  </si>
  <si>
    <t>Писмен изпит по испански език</t>
  </si>
  <si>
    <t xml:space="preserve">Новогръцки език (Практически курс) </t>
  </si>
  <si>
    <t>Избираема дисциплина 2 (Литература за деца и юноши или Западноевропейска литература за деца)</t>
  </si>
  <si>
    <t>Хоспeтиране (Новогръцки език)</t>
  </si>
  <si>
    <t>Интегриран практико-приложен изпит (Новогръцки език)</t>
  </si>
  <si>
    <t xml:space="preserve">Турски език (Практически курс) </t>
  </si>
  <si>
    <t>Турски език (Практически курс)</t>
  </si>
  <si>
    <t>Съвременен турски език (Фонетика)</t>
  </si>
  <si>
    <t>Турска литература (Първа част)</t>
  </si>
  <si>
    <t>Съвременен турски език (Морфология)</t>
  </si>
  <si>
    <t>Съвременен турски език (Лексикология)</t>
  </si>
  <si>
    <t>Методика на обучението по турски език</t>
  </si>
  <si>
    <t>Турски език (Практически курс) </t>
  </si>
  <si>
    <t>Съвременен турски език (Синтаксис)</t>
  </si>
  <si>
    <t>Османотурски език</t>
  </si>
  <si>
    <t>спец</t>
  </si>
  <si>
    <t>Текуща педагогическа практика (Турски език)</t>
  </si>
  <si>
    <t>Хоспeтиране (Турски език)</t>
  </si>
  <si>
    <t>Турска литература (Втора част)</t>
  </si>
  <si>
    <t>Преддипломна педагогическа практика (Турски език)</t>
  </si>
  <si>
    <t>Интегриран практико-приложен изпит (Турски език)</t>
  </si>
  <si>
    <t>Писмен изпит по турски език</t>
  </si>
  <si>
    <t>Факултативна дисциплина 1 (Английски език)</t>
  </si>
  <si>
    <t>Немска литература (Трета част)</t>
  </si>
  <si>
    <t>Избираема дисциплина 1 (Езикова култура или практикум по правопис)</t>
  </si>
  <si>
    <t>Факултативна дисциплина 1 (Новогръцки език)</t>
  </si>
  <si>
    <t>Факултативна дисциплина 2 (Новогръцки език)</t>
  </si>
  <si>
    <t>Избираема дисциплина 3 (Новогръцка литература)</t>
  </si>
  <si>
    <t>Факултативна дисциплина 3 (Новогръцки език)</t>
  </si>
  <si>
    <t>Факултативна дисциплина 4 (Новогръцки език)</t>
  </si>
  <si>
    <t xml:space="preserve">Факултативна дисциплина 1 </t>
  </si>
  <si>
    <t>Американска литература</t>
  </si>
  <si>
    <t>Странознание на Турция</t>
  </si>
  <si>
    <t>Методика на обучението по литература</t>
  </si>
  <si>
    <t>Сръбски и хърватски език  (Практически курс)</t>
  </si>
  <si>
    <t>Културни реалии (сърбо-хърватска езикова територия)</t>
  </si>
  <si>
    <t>История на сръбската и хърватската литература (Първа част)</t>
  </si>
  <si>
    <t>История на сръбската и хърватската литература (Втора част)</t>
  </si>
  <si>
    <t>Историческа лингвистика (Историческа граматика  на сръбския и хърватския език)</t>
  </si>
  <si>
    <t>Избираема дисциплина 4 (Странознание на Гърция)</t>
  </si>
  <si>
    <t>Теория на превода (Новогръцки език)</t>
  </si>
  <si>
    <t>Избираема дисциплина 3 (Литература за деца и юноши или Западноевропейска детска литература)</t>
  </si>
  <si>
    <t>Увод в теорията на превода</t>
  </si>
  <si>
    <t>Класически език</t>
  </si>
  <si>
    <t>Китайски език (Практически курс)</t>
  </si>
  <si>
    <t>Странознание (Китай)</t>
  </si>
  <si>
    <t>Съвременен китайски език (Фонетика)</t>
  </si>
  <si>
    <t>Китайска литература 1</t>
  </si>
  <si>
    <t>Съвременен китайски език (Лексикология)</t>
  </si>
  <si>
    <t>Китайска литература 2</t>
  </si>
  <si>
    <t>Съвременен китайски език (Морфология)</t>
  </si>
  <si>
    <t>Историческа лингвистика (История на китайския език)</t>
  </si>
  <si>
    <t>Китайска литература 3</t>
  </si>
  <si>
    <t xml:space="preserve">Китайски език (Практически курс) </t>
  </si>
  <si>
    <t>Съвременен китайски език (Синтаксис)</t>
  </si>
  <si>
    <t>Хоспетиране (Китайски език)</t>
  </si>
  <si>
    <t>Китайска литература 4</t>
  </si>
  <si>
    <t>Методика на обучението по китайски език</t>
  </si>
  <si>
    <t>Текуща педагогическа практика (Китайски език)</t>
  </si>
  <si>
    <t>Китайска литература 5</t>
  </si>
  <si>
    <t>Китайска литература 6</t>
  </si>
  <si>
    <t>Преддипломна педагогическа практика (Китайски език)</t>
  </si>
  <si>
    <t>Съвременен китайски език (Стилистика)</t>
  </si>
  <si>
    <t xml:space="preserve">Интегриран практико-приложен изпит (Китайски език) </t>
  </si>
  <si>
    <t>Писмен изпит по китайски език</t>
  </si>
  <si>
    <t>Балканска турска диалектология</t>
  </si>
  <si>
    <t>Съвременен български език - Стилистика</t>
  </si>
  <si>
    <t>История на Турция</t>
  </si>
  <si>
    <t>Френски език ( Практически курс )</t>
  </si>
  <si>
    <t xml:space="preserve">т.о. </t>
  </si>
  <si>
    <t xml:space="preserve">Съвременен френски език ( Лексикология и семантика) </t>
  </si>
  <si>
    <t xml:space="preserve">Съвременен френски език ( Морфология ) </t>
  </si>
  <si>
    <t xml:space="preserve">Факултативна дисциплина1: (Втори чужд -испански) </t>
  </si>
  <si>
    <t xml:space="preserve">Френска литература (Класицизъм и просвещение) </t>
  </si>
  <si>
    <t xml:space="preserve">Съвременен френски език ( Синтаксис ) </t>
  </si>
  <si>
    <t>Хоспитиране ( Френски език и литература )</t>
  </si>
  <si>
    <t xml:space="preserve">Френска литература (Реализъм и символизъм) </t>
  </si>
  <si>
    <t>Практикум по устен превод</t>
  </si>
  <si>
    <t>Текуща педагогическа практика ( Френски език и литература )</t>
  </si>
  <si>
    <t>Преддипломна педагогическа практика ( Френски език и литература )</t>
  </si>
  <si>
    <t xml:space="preserve">Факултативна дисциплина 4: (Интензивни методи за обуч. по чужд език и тестов контрол ) </t>
  </si>
  <si>
    <t>Интеркултурна комуникация</t>
  </si>
  <si>
    <t>Факултативна дисциплина (Практическа фонетика - китайски език)</t>
  </si>
  <si>
    <t>Съвременен полски език (Фонетика)</t>
  </si>
  <si>
    <t>Съвременен полски език (Морфология)</t>
  </si>
  <si>
    <t>Съвременен полски език (Лексикология и словообразуване)</t>
  </si>
  <si>
    <t>Съвременен полски език (Синтаксис)</t>
  </si>
  <si>
    <t>Съвременен чешки език (Фонетика)</t>
  </si>
  <si>
    <t>Съвременен чешки език (Морфология)</t>
  </si>
  <si>
    <t>Съвременен чешки език (Лексикология и словообразуване)</t>
  </si>
  <si>
    <t>Съвременен чешки език (Синтаксис)</t>
  </si>
  <si>
    <t>Съвременен сръбски и хърватски език (Фонетика)</t>
  </si>
  <si>
    <t>Съвременен сръбски и хърватски език (Морфология)</t>
  </si>
  <si>
    <t>Съвременен сръбски и хърватски език (Лексикология и словообразуване)</t>
  </si>
  <si>
    <t>Съвременен сръбски и хърватски език (Синтаксис)</t>
  </si>
  <si>
    <t>БЪЛГАРСКИ ЕЗИК И ИТАЛИАНСКИ ЕЗИК</t>
  </si>
  <si>
    <t>Италиански език (Практически курс)</t>
  </si>
  <si>
    <t>Странознание (Италия)</t>
  </si>
  <si>
    <t>Съвременен италиански език (Фонетика)</t>
  </si>
  <si>
    <t>Италианска  литература 1</t>
  </si>
  <si>
    <t>Съвременен италиански език (Лексикология)</t>
  </si>
  <si>
    <t>Италианска  литература 2</t>
  </si>
  <si>
    <t>Съвременен италиански език (Морфология)</t>
  </si>
  <si>
    <t>Италианска  литература 3</t>
  </si>
  <si>
    <t xml:space="preserve">Италиански език (Практически курс) </t>
  </si>
  <si>
    <t>Съвременен италиански език (Синтаксис)</t>
  </si>
  <si>
    <t>Хоспетиране (Италиански език)</t>
  </si>
  <si>
    <t>Италианска  литература 4</t>
  </si>
  <si>
    <t>Методика на обучението по Италиански език</t>
  </si>
  <si>
    <t>Текуща педагогическа практика (Италиански език)</t>
  </si>
  <si>
    <t>Италианска  литература 5</t>
  </si>
  <si>
    <t>Италианска  литература 6</t>
  </si>
  <si>
    <t>Преддипломна педагогическа практика (Италиански език)</t>
  </si>
  <si>
    <t>Съвременен италиански език (Стилистика)</t>
  </si>
  <si>
    <t xml:space="preserve">Интегриран практико-приложен изпит (Италиански език) </t>
  </si>
  <si>
    <t>Писмен изпит по италиански език</t>
  </si>
  <si>
    <t>БЕНЕ,РЕНЕ,АЕНЕ и ПЛ НЕ+</t>
  </si>
  <si>
    <t>Руски език</t>
  </si>
  <si>
    <t xml:space="preserve">Избираема дисциплина 2: (Африканска л-ра или швейцарска л-ра ) </t>
  </si>
  <si>
    <t xml:space="preserve">Факултативна дисциплина 2: (Втори чужд – испански език) </t>
  </si>
  <si>
    <t>Факултативна дисциплина 3: (Втори чужд език-испански)</t>
  </si>
  <si>
    <t>Съвременен български език (Общ теоретичен курс)</t>
  </si>
  <si>
    <t>Информационни технологии в хуманитаристиката</t>
  </si>
  <si>
    <t>Увод в компютърната лингвистика</t>
  </si>
  <si>
    <t>Езикови технологии</t>
  </si>
  <si>
    <t>Дигитални библиотеки</t>
  </si>
  <si>
    <t>Факултативна дисциплина 1 (Европейски политики)</t>
  </si>
  <si>
    <t>Странознание на англоговорящите страни</t>
  </si>
  <si>
    <t>Операционни системи</t>
  </si>
  <si>
    <t>Избираема дисциплина 1 (Практическа фонетика или Правопис на чуждия език)</t>
  </si>
  <si>
    <t>Езици за програмиране</t>
  </si>
  <si>
    <t>Офис програми (текст, графика, презентации, комуникация)</t>
  </si>
  <si>
    <t>Факултативна дисциплина 2 (Връзки с обществеността или бизнес комуникации)</t>
  </si>
  <si>
    <t>Електронно-образователни среди (CMS - Moodle)</t>
  </si>
  <si>
    <t>Съвременен чужд език (Морфосинтаксис)</t>
  </si>
  <si>
    <t>Бази данни</t>
  </si>
  <si>
    <t>Машинен превод</t>
  </si>
  <si>
    <t>Мрежи</t>
  </si>
  <si>
    <t>Английски език в официалните документи на Европейския съюз</t>
  </si>
  <si>
    <t>Електронно публикуване</t>
  </si>
  <si>
    <t>Лингвистични информационни ресурси</t>
  </si>
  <si>
    <t>Теория на превода (Втори чужд език)</t>
  </si>
  <si>
    <t>Факултативна дисциплина 3 (ИТ в ономастиката)</t>
  </si>
  <si>
    <t>Електронен превод</t>
  </si>
  <si>
    <t>Европейски езикови стандарти</t>
  </si>
  <si>
    <t>Дигитализация (практикум)</t>
  </si>
  <si>
    <t>Факултативна дисциплина 4 (Редактиране на текст)</t>
  </si>
  <si>
    <t>ИТ практикум</t>
  </si>
  <si>
    <t>Практикум по превод (Английски език)</t>
  </si>
  <si>
    <t>Практикум по превод (Чужд език)</t>
  </si>
  <si>
    <t>Стопанска история</t>
  </si>
  <si>
    <t>Основи на управлението</t>
  </si>
  <si>
    <t>Основи на правото</t>
  </si>
  <si>
    <t>Геоикономика</t>
  </si>
  <si>
    <t>Макроикономика</t>
  </si>
  <si>
    <t>Социология на икономиката</t>
  </si>
  <si>
    <t>Статистика</t>
  </si>
  <si>
    <t>Маркетинг</t>
  </si>
  <si>
    <t xml:space="preserve">Факултативна дисциплина 2 </t>
  </si>
  <si>
    <t>Икономически теории</t>
  </si>
  <si>
    <t>Маркетингови изследвания</t>
  </si>
  <si>
    <t>Корпоративни финанси</t>
  </si>
  <si>
    <t>Анализ на риска</t>
  </si>
  <si>
    <t>Комуникации и комуникационна политика</t>
  </si>
  <si>
    <t>Факултативна дисциплина 3 (Икономическа)</t>
  </si>
  <si>
    <t>Стокови борси</t>
  </si>
  <si>
    <t>Реклама и рекламна политика</t>
  </si>
  <si>
    <t>Връзки с обществеността</t>
  </si>
  <si>
    <t>Маркетингов мениджмънт</t>
  </si>
  <si>
    <t>Практикум по превод (Втори чужд език)</t>
  </si>
  <si>
    <t>Втори славянски език (полски, чешки или сръбски и хърватски)</t>
  </si>
  <si>
    <t>Тип</t>
  </si>
  <si>
    <t>ПЕД</t>
  </si>
  <si>
    <t>СПЕ</t>
  </si>
  <si>
    <t>ИЗБ</t>
  </si>
  <si>
    <t>ОФД</t>
  </si>
  <si>
    <t>ФД</t>
  </si>
  <si>
    <t>ПРА</t>
  </si>
  <si>
    <t xml:space="preserve">Избираема дисциплина 1: (Превод и инф. технологии или инф. техн. в хуманитар.) </t>
  </si>
  <si>
    <t xml:space="preserve">Избираема дисциплина 3: (Културология или работа с автент. документи) </t>
  </si>
  <si>
    <t xml:space="preserve">Избираема дисциплина 4: (Анализ на лит. текст или Наратология и лит. семиотика) </t>
  </si>
  <si>
    <t xml:space="preserve">Френска литература (Романтизъм) </t>
  </si>
  <si>
    <t xml:space="preserve">Методика на обучението по френски език и литература </t>
  </si>
  <si>
    <t xml:space="preserve">Френска литература (Модернизъм - ХХ, ХХІв.) </t>
  </si>
  <si>
    <t xml:space="preserve">Съвременен френски език (Стилистика) </t>
  </si>
  <si>
    <t xml:space="preserve">Лингвистика на текста </t>
  </si>
  <si>
    <t xml:space="preserve">Теория на превода </t>
  </si>
  <si>
    <t xml:space="preserve">Френска литература (Средновековие) </t>
  </si>
  <si>
    <t xml:space="preserve">Френска литература (Ренесанс) </t>
  </si>
  <si>
    <t xml:space="preserve">Съвременен френски език (фонетика) </t>
  </si>
  <si>
    <t xml:space="preserve">Съвременен български език </t>
  </si>
  <si>
    <t xml:space="preserve">Експериментална фонетика </t>
  </si>
  <si>
    <t xml:space="preserve">Основи на художествения превод </t>
  </si>
  <si>
    <t xml:space="preserve">Историческа лингвистика </t>
  </si>
  <si>
    <t xml:space="preserve">Странознание на Франция </t>
  </si>
  <si>
    <t xml:space="preserve">Латински език </t>
  </si>
  <si>
    <t>Латински език</t>
  </si>
  <si>
    <t>Американска литература XIX  и ХХ век</t>
  </si>
  <si>
    <t>Американска литература до ХIХ век</t>
  </si>
  <si>
    <t>формула</t>
  </si>
  <si>
    <t>Теория на превода (Общ курс - английски език)</t>
  </si>
  <si>
    <t>Избираема дисциплина 2 (Странознание или Културни реалии - чужд език)</t>
  </si>
  <si>
    <t>Избираема дисциплина 3 (Английски език)</t>
  </si>
  <si>
    <t>"=IF(A3="";" ";VLOOKUP(A3;'Профилиращ лист'!A:B;2;FALSE))"</t>
  </si>
  <si>
    <t>Избираема дисциплина 2 (Икономическа)</t>
  </si>
  <si>
    <t>Съвременен френски език (Фонетика)</t>
  </si>
  <si>
    <t>Избираема дисциплина 2 (Руски език)</t>
  </si>
  <si>
    <t>Избираема дисциплина 3 (Езикова култура или Практикум по правопис и пунктуация)</t>
  </si>
  <si>
    <t>Избираема дисциплина 4 (Литературоведска)</t>
  </si>
  <si>
    <r>
      <t>ІІ курс, ІІІ семестъ</t>
    </r>
    <r>
      <rPr>
        <sz val="11"/>
        <rFont val="Calibri"/>
        <family val="2"/>
        <charset val="204"/>
        <scheme val="minor"/>
      </rPr>
      <t>р</t>
    </r>
  </si>
  <si>
    <t>МЕТОДИКА НА ОБУЧЕНИЕТО ПО БЪЛГАРСКИ ЕЗИК И ЛИТЕРАТУРА - ЗАДОЧНО ОБУЧЕНИЕ</t>
  </si>
  <si>
    <t>Дисциплини</t>
  </si>
  <si>
    <t>общо</t>
  </si>
  <si>
    <t>лекции</t>
  </si>
  <si>
    <t>упражнения</t>
  </si>
  <si>
    <t>извънаудиторна</t>
  </si>
  <si>
    <t>всичко</t>
  </si>
  <si>
    <t>кредити</t>
  </si>
  <si>
    <t>Контрол</t>
  </si>
  <si>
    <t>ПЪРВИ СЕМЕСТЪР</t>
  </si>
  <si>
    <t>Лингвистични учения, основополагащи за обучението по български език</t>
  </si>
  <si>
    <t>Правописни и правоговорни норми в съвременния български език</t>
  </si>
  <si>
    <t xml:space="preserve">изпит </t>
  </si>
  <si>
    <t>Тематичният подход в преподаването на антична и западноевропейска литература</t>
  </si>
  <si>
    <t xml:space="preserve">Анализ на литературна творба </t>
  </si>
  <si>
    <t>Комплексниятподход   в обучението по български език в гимназиалните класове</t>
  </si>
  <si>
    <t>Ученическите устни и писмени текстове по български език и литература в образователния дискурс</t>
  </si>
  <si>
    <t xml:space="preserve">изпит  </t>
  </si>
  <si>
    <t>Методически модел за овладяване на реторически умения</t>
  </si>
  <si>
    <t>Информационно-комуникационни технологии в образованието по български език и литература</t>
  </si>
  <si>
    <t>Обучението по български език и литература на учащи със специални образователни нужди проблемни ученици, талантливи ученици)</t>
  </si>
  <si>
    <t>Обучението по български език и литература на ученици, живеещи в условия на билингвизъм</t>
  </si>
  <si>
    <t>ОБЩО:</t>
  </si>
  <si>
    <t>ВТОРИ СЕМЕСТЪР</t>
  </si>
  <si>
    <t>Лингвостилистична интерпретация на художествения текст</t>
  </si>
  <si>
    <t>Проблеми на практическата стилистика</t>
  </si>
  <si>
    <t>Литературен канон и училищни програми</t>
  </si>
  <si>
    <t xml:space="preserve">Литература и културна антропология (Проблемът за човека и неговия свят в епохата на възраждането) </t>
  </si>
  <si>
    <t>Мотивацията в образователния процес по български език и литература</t>
  </si>
  <si>
    <t>Текст и комуникация в бучението по български език и литература</t>
  </si>
  <si>
    <t>Педагогическата психология в методиката на литературното образование</t>
  </si>
  <si>
    <t>Прагматични аспекти на обучението по български език</t>
  </si>
  <si>
    <t>Педагогическа практика (наблюдения, анализ и обсъждане на уроци, на неурочни и извънкласни форми - с приложение на иновационни технологии)</t>
  </si>
  <si>
    <t>т. о.</t>
  </si>
  <si>
    <t>Избираеми дисциплини</t>
  </si>
  <si>
    <t xml:space="preserve">т. о. </t>
  </si>
  <si>
    <t>Проверяване и оценяване на знания, умения и ценностни нагласи на учениците при обучението по български език и литература (съобразно с държавните образователни стандарти)</t>
  </si>
  <si>
    <t>Съвременни литературоведски подходи към автора (с оглед на литературното образование)</t>
  </si>
  <si>
    <t>ДЪРЖАВЕН ИЗПИТ</t>
  </si>
  <si>
    <t>Ръководство на дипломна работа (семинар)</t>
  </si>
  <si>
    <t>ВСИЧКО:</t>
  </si>
  <si>
    <t xml:space="preserve">У Ч Е Б Е Н   П Л А Н </t>
  </si>
  <si>
    <r>
      <t xml:space="preserve">  МАГИСТЪРСКА ПРОГРАМА «Професионална квалификация “</t>
    </r>
    <r>
      <rPr>
        <b/>
        <i/>
        <sz val="10.5"/>
        <color indexed="8"/>
        <rFont val="Times New Roman"/>
        <family val="1"/>
      </rPr>
      <t>учител</t>
    </r>
    <r>
      <rPr>
        <b/>
        <sz val="10.5"/>
        <color indexed="8"/>
        <rFont val="Times New Roman"/>
        <family val="1"/>
      </rPr>
      <t xml:space="preserve"> </t>
    </r>
    <r>
      <rPr>
        <b/>
        <i/>
        <sz val="10.5"/>
        <color indexed="8"/>
        <rFont val="Times New Roman"/>
        <family val="1"/>
      </rPr>
      <t>по чужд език” (испански език, немски език, френски език)</t>
    </r>
    <r>
      <rPr>
        <b/>
        <sz val="10.5"/>
        <color indexed="8"/>
        <rFont val="Times New Roman"/>
        <family val="1"/>
      </rPr>
      <t>» - редовно обучение</t>
    </r>
  </si>
  <si>
    <t>Дисциплина</t>
  </si>
  <si>
    <t>Лек</t>
  </si>
  <si>
    <t>Упраж</t>
  </si>
  <si>
    <t>извънаудиторни</t>
  </si>
  <si>
    <t>Кре</t>
  </si>
  <si>
    <t>форма на завършване</t>
  </si>
  <si>
    <t>ции</t>
  </si>
  <si>
    <t>нения</t>
  </si>
  <si>
    <t>дити</t>
  </si>
  <si>
    <t>I СЕМЕСТЪР</t>
  </si>
  <si>
    <t>Практически чужд език - писмен</t>
  </si>
  <si>
    <t>Практически чужд език -  устен</t>
  </si>
  <si>
    <t xml:space="preserve">Странознание </t>
  </si>
  <si>
    <t>Фонетика на чуждия език</t>
  </si>
  <si>
    <t>Общ теоретичен курс по лингвистика</t>
  </si>
  <si>
    <t>Педагогика (теория на възпитанието и дидактиката)</t>
  </si>
  <si>
    <t>II СЕМЕСТЪР</t>
  </si>
  <si>
    <t>Практически чужд език - устен</t>
  </si>
  <si>
    <t>Психология (обща, възрастова и педагогическа)</t>
  </si>
  <si>
    <t>Лексикология на чуждия език</t>
  </si>
  <si>
    <t>Морфология на чуждия език</t>
  </si>
  <si>
    <t>Литература на чуждия език – І част</t>
  </si>
  <si>
    <t>Избираема дисциплина</t>
  </si>
  <si>
    <t>III СЕМЕСТЪР</t>
  </si>
  <si>
    <t>Синтаксис на чуждия език</t>
  </si>
  <si>
    <t>Литература на чуждия език – ІІ част</t>
  </si>
  <si>
    <t>Приложна лингвистика</t>
  </si>
  <si>
    <t>Хоспитиране по чужд език</t>
  </si>
  <si>
    <t>IV СЕМЕСТЪР</t>
  </si>
  <si>
    <t>Практически чужд език писмен</t>
  </si>
  <si>
    <t>Практически чужд език устен</t>
  </si>
  <si>
    <t>Контрастивна лингвистика и ЧЕО, анализ на грешките и съставяне на тестове</t>
  </si>
  <si>
    <t>Мениджмънт в образованието</t>
  </si>
  <si>
    <t>Текуща педагогическа практика по чужд език</t>
  </si>
  <si>
    <t>Преддипломна педагогическа практика по чужд език</t>
  </si>
  <si>
    <t>Държавен изпит по чужд език (писмен по езиковедските дисциплини)</t>
  </si>
  <si>
    <t xml:space="preserve">Интегриран практико-приложен изпит  по чужд език </t>
  </si>
  <si>
    <t>ОБЩО</t>
  </si>
  <si>
    <t>Забележка:</t>
  </si>
  <si>
    <t xml:space="preserve">1. Програмата е предназначена за кандидати, завършили бакалавърска или магистърска степен на  нефилологически специалности.  </t>
  </si>
  <si>
    <t xml:space="preserve">2. Могат да кандидатстват завършили степен Бакалавър или Магистър със среден успех от следването и държавни изпити над 4.00. </t>
  </si>
  <si>
    <t>3. Кандидатите полагат приемен изпит по чужд език. За успешно класиране е необходимо кандидатите да владеят чуждия език на ниво В 2 от Общата Европейска езикова рамка.</t>
  </si>
  <si>
    <t>4. Списък на избираемите дисциплини:</t>
  </si>
  <si>
    <r>
      <t>3.1.</t>
    </r>
    <r>
      <rPr>
        <sz val="7"/>
        <color indexed="8"/>
        <rFont val="Times New Roman"/>
        <family val="1"/>
      </rPr>
      <t xml:space="preserve"> </t>
    </r>
    <r>
      <rPr>
        <sz val="10.5"/>
        <color indexed="8"/>
        <rFont val="Times New Roman"/>
        <family val="1"/>
      </rPr>
      <t>Теория и практика на дидактическите текстове по чужд език</t>
    </r>
  </si>
  <si>
    <r>
      <t>3.2.</t>
    </r>
    <r>
      <rPr>
        <sz val="7"/>
        <color indexed="8"/>
        <rFont val="Times New Roman"/>
        <family val="1"/>
      </rPr>
      <t xml:space="preserve"> </t>
    </r>
    <r>
      <rPr>
        <sz val="10.5"/>
        <color indexed="8"/>
        <rFont val="Times New Roman"/>
        <family val="1"/>
      </rPr>
      <t>Интензивно обучение по чужд език</t>
    </r>
  </si>
  <si>
    <r>
      <t>3.3.</t>
    </r>
    <r>
      <rPr>
        <sz val="7"/>
        <color indexed="8"/>
        <rFont val="Times New Roman"/>
        <family val="1"/>
      </rPr>
      <t xml:space="preserve"> </t>
    </r>
    <r>
      <rPr>
        <sz val="10.5"/>
        <color indexed="8"/>
        <rFont val="Times New Roman"/>
        <family val="1"/>
      </rPr>
      <t xml:space="preserve">Ранно чуждоезиково обучение </t>
    </r>
  </si>
  <si>
    <r>
      <t>3.4.</t>
    </r>
    <r>
      <rPr>
        <sz val="7"/>
        <color indexed="8"/>
        <rFont val="Times New Roman"/>
        <family val="1"/>
      </rPr>
      <t xml:space="preserve"> </t>
    </r>
    <r>
      <rPr>
        <sz val="10.5"/>
        <color indexed="8"/>
        <rFont val="Times New Roman"/>
        <family val="1"/>
      </rPr>
      <t>Теория и практика на лингвистичното научно изследване</t>
    </r>
  </si>
  <si>
    <r>
      <t>3.5.</t>
    </r>
    <r>
      <rPr>
        <sz val="7"/>
        <color indexed="8"/>
        <rFont val="Times New Roman"/>
        <family val="1"/>
      </rPr>
      <t xml:space="preserve"> </t>
    </r>
    <r>
      <rPr>
        <sz val="10.5"/>
        <color indexed="8"/>
        <rFont val="Times New Roman"/>
        <family val="1"/>
      </rPr>
      <t>Оценяване на уменията по чужд език</t>
    </r>
  </si>
  <si>
    <t xml:space="preserve">                        3.6. E-Learning и Blended-Learning в ЧЕО</t>
  </si>
  <si>
    <r>
      <t>4.</t>
    </r>
    <r>
      <rPr>
        <sz val="7"/>
        <color indexed="8"/>
        <rFont val="Times New Roman"/>
        <family val="1"/>
      </rPr>
      <t xml:space="preserve">      </t>
    </r>
    <r>
      <rPr>
        <sz val="10.5"/>
        <color indexed="8"/>
        <rFont val="Times New Roman"/>
        <family val="1"/>
      </rPr>
      <t>Семестриална такса :  за всеки семестър - 650 лв.</t>
    </r>
  </si>
  <si>
    <t>Група се сформира при минимум 6 записани студенти.</t>
  </si>
  <si>
    <r>
      <t>МАГИСТЪРСКА ПРОГРАМА «Професионална квалификация “</t>
    </r>
    <r>
      <rPr>
        <b/>
        <i/>
        <sz val="16"/>
        <color indexed="8"/>
        <rFont val="Calibri"/>
        <family val="2"/>
      </rPr>
      <t>учител</t>
    </r>
    <r>
      <rPr>
        <b/>
        <sz val="16"/>
        <color indexed="8"/>
        <rFont val="Calibri"/>
        <family val="2"/>
      </rPr>
      <t xml:space="preserve"> </t>
    </r>
    <r>
      <rPr>
        <b/>
        <i/>
        <sz val="16"/>
        <color indexed="8"/>
        <rFont val="Calibri"/>
        <family val="2"/>
      </rPr>
      <t>по чужд език (  І чужд и/или  ІІ чужд език”)</t>
    </r>
    <r>
      <rPr>
        <b/>
        <sz val="16"/>
        <color indexed="8"/>
        <rFont val="Calibri"/>
        <family val="2"/>
      </rPr>
      <t>»</t>
    </r>
  </si>
  <si>
    <t>УЧЕБЕН ПЛАН</t>
  </si>
  <si>
    <t xml:space="preserve">    Задължителни дисциплини</t>
  </si>
  <si>
    <t>Педагогика  (теория на възпитанието и дидактиката)</t>
  </si>
  <si>
    <t>Методика на обучението  по чужд език</t>
  </si>
  <si>
    <t>Аудио-визуални и информационни технологии в обучението по чужд език</t>
  </si>
  <si>
    <t xml:space="preserve">Избираема дисциплина </t>
  </si>
  <si>
    <t>Хоспитиране  по чужд език</t>
  </si>
  <si>
    <t xml:space="preserve">                                               ТРЕТИ СЕМЕСТЪР</t>
  </si>
  <si>
    <t>Текуща педагогическа практика  по чужд език</t>
  </si>
  <si>
    <t>Преддипломна педагогическа практика по  чужд език</t>
  </si>
  <si>
    <t>Държавни изпити:</t>
  </si>
  <si>
    <t xml:space="preserve">Интегриран практико-приложен държавен изпит  по чужд език </t>
  </si>
  <si>
    <t xml:space="preserve">                                                                                                         ОБЩО:</t>
  </si>
  <si>
    <t xml:space="preserve">                               ОБЩО  ЗА І, ІІ и ІІІ семестър :</t>
  </si>
  <si>
    <t xml:space="preserve">1. Програмата е предназначена за кандидати, завършили бакалавърска или магистърска степен на висшето образование, завършили филологически специалности с чужд или чужди  езици, които нямат учителска правоспособност по чужд език.  </t>
  </si>
  <si>
    <t>2.   Завършилите бакалавърски или магистърски степени на специалности с І и ІІ чужд език могат да кандидатстват  за придобиване на учителска правоспособност по двата или единия от двата чужди езика.</t>
  </si>
  <si>
    <t>3. Списък на избираемите дисциплини:</t>
  </si>
  <si>
    <r>
      <t>3.1.</t>
    </r>
    <r>
      <rPr>
        <sz val="7"/>
        <color indexed="8"/>
        <rFont val="Times New Roman"/>
        <family val="1"/>
      </rPr>
      <t xml:space="preserve"> </t>
    </r>
    <r>
      <rPr>
        <sz val="10.5"/>
        <color indexed="8"/>
        <rFont val="Calibri"/>
        <family val="2"/>
      </rPr>
      <t>Теория и практика на дидактическите текстове по чужд език</t>
    </r>
  </si>
  <si>
    <r>
      <t>3.2.</t>
    </r>
    <r>
      <rPr>
        <sz val="7"/>
        <color indexed="8"/>
        <rFont val="Times New Roman"/>
        <family val="1"/>
      </rPr>
      <t xml:space="preserve"> </t>
    </r>
    <r>
      <rPr>
        <sz val="10.5"/>
        <color indexed="8"/>
        <rFont val="Calibri"/>
        <family val="2"/>
      </rPr>
      <t>Интензивно обучение по чужд език</t>
    </r>
  </si>
  <si>
    <r>
      <t>3.3.</t>
    </r>
    <r>
      <rPr>
        <sz val="7"/>
        <color indexed="8"/>
        <rFont val="Times New Roman"/>
        <family val="1"/>
      </rPr>
      <t xml:space="preserve"> </t>
    </r>
    <r>
      <rPr>
        <sz val="10.5"/>
        <color indexed="8"/>
        <rFont val="Calibri"/>
        <family val="2"/>
      </rPr>
      <t xml:space="preserve">Ранно чуждоезиково обучение </t>
    </r>
  </si>
  <si>
    <r>
      <t>3.4.</t>
    </r>
    <r>
      <rPr>
        <sz val="7"/>
        <color indexed="8"/>
        <rFont val="Times New Roman"/>
        <family val="1"/>
      </rPr>
      <t xml:space="preserve"> </t>
    </r>
    <r>
      <rPr>
        <sz val="10.5"/>
        <color indexed="8"/>
        <rFont val="Calibri"/>
        <family val="2"/>
      </rPr>
      <t>Теория и практика на лингвистичното научно изследване</t>
    </r>
  </si>
  <si>
    <r>
      <t>3.5.</t>
    </r>
    <r>
      <rPr>
        <sz val="7"/>
        <color indexed="8"/>
        <rFont val="Times New Roman"/>
        <family val="1"/>
      </rPr>
      <t xml:space="preserve"> </t>
    </r>
    <r>
      <rPr>
        <sz val="10.5"/>
        <color indexed="8"/>
        <rFont val="Calibri"/>
        <family val="2"/>
      </rPr>
      <t>Оценяване на уменията по чужд език</t>
    </r>
  </si>
  <si>
    <t xml:space="preserve">                                3.6. E-Learning и Blended-Learning в ЧЕО</t>
  </si>
  <si>
    <r>
      <t>4.</t>
    </r>
    <r>
      <rPr>
        <sz val="7"/>
        <color indexed="8"/>
        <rFont val="Times New Roman"/>
        <family val="1"/>
      </rPr>
      <t xml:space="preserve">      </t>
    </r>
    <r>
      <rPr>
        <sz val="10.5"/>
        <color indexed="8"/>
        <rFont val="Calibri"/>
        <family val="2"/>
      </rPr>
      <t>Семестриална такса :  І семестър - 500 лв., ІІ семестър – 500 лв., ІІІ семестър – 200 лв.</t>
    </r>
  </si>
  <si>
    <t>Практически чужд език</t>
  </si>
  <si>
    <t>Морфология</t>
  </si>
  <si>
    <t>Фонетика и лексикология</t>
  </si>
  <si>
    <t>Факултативна 1</t>
  </si>
  <si>
    <t>Факултативна 2</t>
  </si>
  <si>
    <r>
      <t>МАГИСТЪРСКА ПРОГРАМА «Професионална квалификация “</t>
    </r>
    <r>
      <rPr>
        <b/>
        <i/>
        <sz val="14"/>
        <color indexed="8"/>
        <rFont val="Calibri"/>
        <family val="2"/>
      </rPr>
      <t>учител</t>
    </r>
    <r>
      <rPr>
        <b/>
        <sz val="14"/>
        <color indexed="8"/>
        <rFont val="Calibri"/>
        <family val="2"/>
      </rPr>
      <t xml:space="preserve"> </t>
    </r>
    <r>
      <rPr>
        <b/>
        <i/>
        <sz val="14"/>
        <color indexed="8"/>
        <rFont val="Calibri"/>
        <family val="2"/>
      </rPr>
      <t>по чужд език (  І чужд и/или  ІІ чужд език”)</t>
    </r>
    <r>
      <rPr>
        <b/>
        <sz val="14"/>
        <color indexed="8"/>
        <rFont val="Calibri"/>
        <family val="2"/>
      </rPr>
      <t>»</t>
    </r>
  </si>
  <si>
    <t xml:space="preserve">                               ОБЩО:</t>
  </si>
  <si>
    <t>3.6. E-Learning и Blended-Learning в ЧЕО</t>
  </si>
  <si>
    <t>МАГИСТРАТУРА ПО ПРИЛОЖНА ЛИНГВИСТИКА (ИСПАНСКИ)</t>
  </si>
  <si>
    <t>Испански език - част първа (бизнес, бизнес-кореспонденция, търговия, туризъм, дипломация)</t>
  </si>
  <si>
    <t>Промяна (диахрония) и функции (синхрония) на езика</t>
  </si>
  <si>
    <t>Категории на речта: граматика и стилистика</t>
  </si>
  <si>
    <t>Съпоставителна фразеология на испанския и българския език</t>
  </si>
  <si>
    <t>Основни науковедски изисквания към магистърската теза</t>
  </si>
  <si>
    <t>Асоциативна лингвистика и педагогиката</t>
  </si>
  <si>
    <t>Испански език - част втора (радио, печатни издания, реклама)</t>
  </si>
  <si>
    <t>Норма, система и езиков тип на испанския и българския език</t>
  </si>
  <si>
    <t xml:space="preserve">Семантика, граматика и прагматика </t>
  </si>
  <si>
    <t xml:space="preserve">Съпоставителна типология на испанския и българския език              </t>
  </si>
  <si>
    <t>Динамичният структурализъм в съвременното езикознание</t>
  </si>
  <si>
    <t xml:space="preserve">                                                                                         ТРЕТИ СЕМЕСТЪР - ръководство на дипломна работа</t>
  </si>
  <si>
    <t xml:space="preserve">                               ОБЩО ЗА ЦЯЛАТА МАГИСТРАТУРА</t>
  </si>
  <si>
    <t xml:space="preserve"> Избираеми дисциплини: по 2 дисциплини на семестър</t>
  </si>
  <si>
    <t>Втори чужд език (английски, френски, немски)</t>
  </si>
  <si>
    <t>Философия на езика</t>
  </si>
  <si>
    <t>Трансформации в превода</t>
  </si>
  <si>
    <t>Сефарадски език и литература</t>
  </si>
  <si>
    <t>Практикум (литературен, политически и научен превод)</t>
  </si>
  <si>
    <t>Информатика</t>
  </si>
  <si>
    <t>Обш брой на  кредитите и изпитите за 4-те избираеми дисциплини</t>
  </si>
  <si>
    <t>Обш брой на кредитите (от задължителни  и избираеми дисзиплини)</t>
  </si>
  <si>
    <t>Общ брой на изпитите (от задължителни и избираеми дисциплини)</t>
  </si>
  <si>
    <t>МЕТОДИКА НА ОБУЧЕНИЕТО ПО БЪЛГАРСКИ ЕЗИК И ЛИТЕРАТУРА</t>
  </si>
  <si>
    <t>РЕДОВНО ОБУЧЕНИЕ</t>
  </si>
  <si>
    <t>І семестър</t>
  </si>
  <si>
    <t>Задължителни дисциплини</t>
  </si>
  <si>
    <t>Лингвистични учения - основополагащи за обучението по български език</t>
  </si>
  <si>
    <t>Анализ на литературна творба</t>
  </si>
  <si>
    <t>т.оц.</t>
  </si>
  <si>
    <t>Мотивация в образователния процес по български език и литература</t>
  </si>
  <si>
    <t>Текст и комуникация в обучението по български език</t>
  </si>
  <si>
    <t>Ученическите устни и писмени текстове в образователния дискурс по български език и литература</t>
  </si>
  <si>
    <t>Обучението по български език и литература на учащи със специални образователни нужди(проблемни ученици,талантливи ученици)</t>
  </si>
  <si>
    <t>Обучението по български език и литература на ученици, живеещи в условията на билингвизъм</t>
  </si>
  <si>
    <t>ІІ семестър</t>
  </si>
  <si>
    <t>Лингвистичната интерпретация на художествения текст</t>
  </si>
  <si>
    <t>Литература и културна антропология (Проблемът за човека и неговия свят в епохата на Възраждането)</t>
  </si>
  <si>
    <t>Социално-историческият подход в преподаването на антична и западноевропейска литература</t>
  </si>
  <si>
    <t>Комплексният подход в обучението по български език в гимназиалните класове</t>
  </si>
  <si>
    <t>Творческото писане при обучението по български език и литература</t>
  </si>
  <si>
    <t>Информационно-комуникационни технологии в образованието по българска литература</t>
  </si>
  <si>
    <t>Методи на педагогическите изследвания</t>
  </si>
  <si>
    <t>Педагогическа практика (наблюдения,анализ и обсъждане на графично фиксирани уроци,на видеоуроци,на неурочни и извънкласни форми - с приложение на иновационни технологии)</t>
  </si>
  <si>
    <t>Проверяване и оценяване на знания,умения и ценностни нагласи на учениците при обучението по български език и литература (съобразно с държавните образователни стандарти)</t>
  </si>
  <si>
    <t>т.оц</t>
  </si>
  <si>
    <t>Съвременни литературоведски подходи към автора (с огред на литературното образование)</t>
  </si>
  <si>
    <t>ІІІ семестър</t>
  </si>
  <si>
    <t>Консултации за писане и защита на дипломна работа</t>
  </si>
  <si>
    <t>Общи числа на часовете по рубрики :</t>
  </si>
  <si>
    <t>Общо за цялото следване:</t>
  </si>
  <si>
    <t>Социално - историческият подход в преподаването на антична и западноевропейска литература</t>
  </si>
  <si>
    <t>Информационно - комуникационни технологии в образованието по българска литература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</si>
</sst>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b/>
      <sz val="10.5"/>
      <color indexed="8"/>
      <name val="Times New Roman"/>
      <family val="1"/>
    </font>
    <font>
      <b/>
      <i/>
      <sz val="10.5"/>
      <color indexed="8"/>
      <name val="Times New Roman"/>
      <family val="1"/>
    </font>
    <font>
      <sz val="10.5"/>
      <color indexed="8"/>
      <name val="Times New Roman"/>
      <family val="1"/>
    </font>
    <font>
      <sz val="12"/>
      <color indexed="8"/>
      <name val="Times New Roman"/>
      <family val="1"/>
    </font>
    <font>
      <sz val="7"/>
      <color indexed="8"/>
      <name val="Times New Roman"/>
      <family val="1"/>
    </font>
    <font>
      <b/>
      <sz val="16"/>
      <color indexed="8"/>
      <name val="Calibri"/>
      <family val="2"/>
    </font>
    <font>
      <b/>
      <i/>
      <sz val="16"/>
      <color indexed="8"/>
      <name val="Calibri"/>
      <family val="2"/>
    </font>
    <font>
      <sz val="10"/>
      <color indexed="8"/>
      <name val="Arial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.5"/>
      <color indexed="8"/>
      <name val="Calibri"/>
      <family val="2"/>
    </font>
    <font>
      <b/>
      <sz val="14"/>
      <color indexed="8"/>
      <name val="Calibri"/>
      <family val="2"/>
    </font>
    <font>
      <b/>
      <i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8"/>
      <name val="Arial Narrow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12" fillId="0" borderId="0"/>
    <xf numFmtId="0" fontId="4" fillId="0" borderId="0"/>
  </cellStyleXfs>
  <cellXfs count="244">
    <xf numFmtId="0" fontId="0" fillId="0" borderId="0" xfId="0"/>
    <xf numFmtId="0" fontId="6" fillId="0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readingOrder="1"/>
    </xf>
    <xf numFmtId="0" fontId="5" fillId="0" borderId="4" xfId="0" applyFont="1" applyFill="1" applyBorder="1" applyAlignment="1">
      <alignment horizontal="center" vertical="center" readingOrder="1"/>
    </xf>
    <xf numFmtId="0" fontId="6" fillId="0" borderId="4" xfId="0" applyFont="1" applyFill="1" applyBorder="1" applyAlignment="1">
      <alignment vertical="center" readingOrder="1"/>
    </xf>
    <xf numFmtId="0" fontId="6" fillId="0" borderId="1" xfId="0" applyFont="1" applyFill="1" applyBorder="1" applyAlignment="1">
      <alignment vertical="center" readingOrder="1"/>
    </xf>
    <xf numFmtId="0" fontId="5" fillId="0" borderId="9" xfId="0" applyFont="1" applyFill="1" applyBorder="1" applyAlignment="1">
      <alignment horizontal="right" vertical="center" readingOrder="1"/>
    </xf>
    <xf numFmtId="0" fontId="6" fillId="0" borderId="11" xfId="0" applyFont="1" applyFill="1" applyBorder="1" applyAlignment="1">
      <alignment vertical="center" readingOrder="1"/>
    </xf>
    <xf numFmtId="0" fontId="6" fillId="0" borderId="0" xfId="0" applyFont="1" applyFill="1" applyBorder="1" applyAlignment="1">
      <alignment vertical="center" readingOrder="1"/>
    </xf>
    <xf numFmtId="0" fontId="5" fillId="0" borderId="1" xfId="0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top"/>
    </xf>
    <xf numFmtId="0" fontId="6" fillId="0" borderId="1" xfId="0" applyFont="1" applyBorder="1" applyAlignment="1"/>
    <xf numFmtId="0" fontId="6" fillId="3" borderId="1" xfId="0" applyFont="1" applyFill="1" applyBorder="1" applyAlignment="1">
      <alignment vertical="center" readingOrder="1"/>
    </xf>
    <xf numFmtId="0" fontId="5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 readingOrder="1"/>
    </xf>
    <xf numFmtId="0" fontId="6" fillId="0" borderId="1" xfId="0" applyFont="1" applyBorder="1" applyAlignment="1">
      <alignment vertical="center" readingOrder="1"/>
    </xf>
    <xf numFmtId="0" fontId="6" fillId="4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0" xfId="0" applyFont="1" applyAlignment="1"/>
    <xf numFmtId="0" fontId="6" fillId="0" borderId="0" xfId="0" applyFont="1" applyFill="1" applyAlignment="1"/>
    <xf numFmtId="1" fontId="6" fillId="0" borderId="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readingOrder="1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readingOrder="1"/>
    </xf>
    <xf numFmtId="0" fontId="6" fillId="0" borderId="5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right" vertical="top"/>
    </xf>
    <xf numFmtId="0" fontId="6" fillId="0" borderId="5" xfId="0" applyFont="1" applyFill="1" applyBorder="1" applyAlignment="1">
      <alignment vertical="center" readingOrder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/>
    </xf>
    <xf numFmtId="0" fontId="6" fillId="0" borderId="11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/>
    </xf>
    <xf numFmtId="0" fontId="5" fillId="0" borderId="5" xfId="0" applyFont="1" applyFill="1" applyBorder="1" applyAlignment="1">
      <alignment vertical="center" readingOrder="1"/>
    </xf>
    <xf numFmtId="0" fontId="6" fillId="0" borderId="5" xfId="0" applyFont="1" applyFill="1" applyBorder="1" applyAlignment="1">
      <alignment horizontal="right" vertical="top"/>
    </xf>
    <xf numFmtId="0" fontId="5" fillId="0" borderId="7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readingOrder="1"/>
    </xf>
    <xf numFmtId="0" fontId="5" fillId="0" borderId="1" xfId="0" applyFont="1" applyFill="1" applyBorder="1" applyAlignment="1">
      <alignment horizontal="right" vertical="top"/>
    </xf>
    <xf numFmtId="0" fontId="6" fillId="5" borderId="1" xfId="0" applyFont="1" applyFill="1" applyBorder="1" applyAlignment="1">
      <alignment vertical="center" readingOrder="1"/>
    </xf>
    <xf numFmtId="0" fontId="6" fillId="6" borderId="1" xfId="0" applyFont="1" applyFill="1" applyBorder="1" applyAlignment="1">
      <alignment vertical="center" readingOrder="1"/>
    </xf>
    <xf numFmtId="0" fontId="5" fillId="0" borderId="1" xfId="1" applyFont="1" applyFill="1" applyBorder="1" applyAlignment="1">
      <alignment horizontal="center" vertical="center" readingOrder="1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right" vertical="top"/>
    </xf>
    <xf numFmtId="0" fontId="6" fillId="0" borderId="1" xfId="1" applyFont="1" applyFill="1" applyBorder="1" applyAlignment="1"/>
    <xf numFmtId="0" fontId="6" fillId="0" borderId="1" xfId="1" applyFont="1" applyFill="1" applyBorder="1" applyAlignment="1">
      <alignment vertical="center" readingOrder="1"/>
    </xf>
    <xf numFmtId="0" fontId="5" fillId="0" borderId="1" xfId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right"/>
    </xf>
    <xf numFmtId="0" fontId="5" fillId="0" borderId="1" xfId="1" applyFont="1" applyFill="1" applyBorder="1" applyAlignment="1">
      <alignment horizontal="right" vertical="center" readingOrder="1"/>
    </xf>
    <xf numFmtId="0" fontId="5" fillId="0" borderId="1" xfId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6" fillId="0" borderId="0" xfId="0" applyFont="1" applyAlignment="1">
      <alignment horizontal="center" vertical="center"/>
    </xf>
    <xf numFmtId="0" fontId="6" fillId="7" borderId="0" xfId="0" applyFont="1" applyFill="1" applyAlignment="1"/>
    <xf numFmtId="0" fontId="6" fillId="7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/>
    <xf numFmtId="0" fontId="1" fillId="0" borderId="0" xfId="2" applyFont="1" applyBorder="1"/>
    <xf numFmtId="0" fontId="9" fillId="0" borderId="23" xfId="2" applyFont="1" applyBorder="1" applyAlignment="1">
      <alignment horizontal="justify" vertical="top"/>
    </xf>
    <xf numFmtId="0" fontId="10" fillId="0" borderId="24" xfId="2" applyFont="1" applyBorder="1" applyAlignment="1">
      <alignment horizontal="center" vertical="top" textRotation="180" wrapText="1"/>
    </xf>
    <xf numFmtId="0" fontId="10" fillId="0" borderId="25" xfId="2" applyFont="1" applyBorder="1" applyAlignment="1">
      <alignment horizontal="center" vertical="top" textRotation="180" wrapText="1"/>
    </xf>
    <xf numFmtId="0" fontId="7" fillId="0" borderId="23" xfId="2" applyFont="1" applyBorder="1" applyAlignment="1">
      <alignment horizontal="justify" vertical="top"/>
    </xf>
    <xf numFmtId="0" fontId="1" fillId="0" borderId="24" xfId="2" applyFont="1" applyBorder="1" applyAlignment="1">
      <alignment horizontal="right" vertical="top" wrapText="1"/>
    </xf>
    <xf numFmtId="0" fontId="1" fillId="0" borderId="25" xfId="2" applyFont="1" applyBorder="1" applyAlignment="1">
      <alignment horizontal="right" vertical="top" wrapText="1"/>
    </xf>
    <xf numFmtId="0" fontId="9" fillId="0" borderId="24" xfId="2" applyFont="1" applyBorder="1" applyAlignment="1">
      <alignment horizontal="right" vertical="top" wrapText="1"/>
    </xf>
    <xf numFmtId="0" fontId="9" fillId="0" borderId="25" xfId="2" applyFont="1" applyBorder="1" applyAlignment="1">
      <alignment horizontal="right" vertical="top" wrapText="1"/>
    </xf>
    <xf numFmtId="0" fontId="9" fillId="0" borderId="23" xfId="2" applyFont="1" applyBorder="1" applyAlignment="1">
      <alignment horizontal="justify" vertical="top" wrapText="1"/>
    </xf>
    <xf numFmtId="0" fontId="9" fillId="0" borderId="24" xfId="2" applyFont="1" applyFill="1" applyBorder="1" applyAlignment="1">
      <alignment horizontal="right" vertical="top" wrapText="1"/>
    </xf>
    <xf numFmtId="0" fontId="7" fillId="0" borderId="23" xfId="2" applyFont="1" applyBorder="1" applyAlignment="1">
      <alignment horizontal="right"/>
    </xf>
    <xf numFmtId="0" fontId="7" fillId="0" borderId="24" xfId="2" applyFont="1" applyBorder="1" applyAlignment="1">
      <alignment horizontal="right"/>
    </xf>
    <xf numFmtId="0" fontId="1" fillId="0" borderId="25" xfId="2" applyFont="1" applyBorder="1" applyAlignment="1">
      <alignment horizontal="right"/>
    </xf>
    <xf numFmtId="0" fontId="11" fillId="0" borderId="24" xfId="2" applyFont="1" applyBorder="1" applyAlignment="1">
      <alignment horizontal="right" vertical="top" wrapText="1"/>
    </xf>
    <xf numFmtId="0" fontId="1" fillId="0" borderId="24" xfId="2" applyFont="1" applyBorder="1" applyAlignment="1">
      <alignment horizontal="right"/>
    </xf>
    <xf numFmtId="0" fontId="9" fillId="0" borderId="23" xfId="2" applyFont="1" applyFill="1" applyBorder="1" applyAlignment="1">
      <alignment horizontal="justify" vertical="top"/>
    </xf>
    <xf numFmtId="0" fontId="7" fillId="0" borderId="26" xfId="2" applyFont="1" applyBorder="1" applyAlignment="1">
      <alignment horizontal="right"/>
    </xf>
    <xf numFmtId="0" fontId="7" fillId="0" borderId="27" xfId="2" applyFont="1" applyBorder="1"/>
    <xf numFmtId="0" fontId="1" fillId="0" borderId="28" xfId="2" applyFont="1" applyBorder="1" applyAlignment="1">
      <alignment horizontal="right"/>
    </xf>
    <xf numFmtId="0" fontId="1" fillId="0" borderId="0" xfId="2" applyFont="1" applyBorder="1" applyAlignment="1">
      <alignment horizontal="right"/>
    </xf>
    <xf numFmtId="0" fontId="13" fillId="0" borderId="0" xfId="3" applyFont="1" applyAlignment="1">
      <alignment vertical="center"/>
    </xf>
    <xf numFmtId="0" fontId="12" fillId="0" borderId="0" xfId="3"/>
    <xf numFmtId="0" fontId="14" fillId="0" borderId="0" xfId="3" applyFont="1" applyAlignment="1">
      <alignment horizontal="center" vertical="center"/>
    </xf>
    <xf numFmtId="0" fontId="16" fillId="0" borderId="31" xfId="3" applyFont="1" applyBorder="1" applyAlignment="1">
      <alignment horizontal="center" vertical="center"/>
    </xf>
    <xf numFmtId="0" fontId="16" fillId="0" borderId="35" xfId="3" applyFont="1" applyBorder="1" applyAlignment="1">
      <alignment horizontal="center" vertical="center"/>
    </xf>
    <xf numFmtId="0" fontId="14" fillId="0" borderId="34" xfId="3" applyFont="1" applyBorder="1" applyAlignment="1">
      <alignment horizontal="center" vertical="center"/>
    </xf>
    <xf numFmtId="0" fontId="16" fillId="0" borderId="35" xfId="3" applyFont="1" applyBorder="1" applyAlignment="1">
      <alignment horizontal="center" vertical="center" wrapText="1"/>
    </xf>
    <xf numFmtId="0" fontId="16" fillId="0" borderId="34" xfId="3" applyFont="1" applyBorder="1" applyAlignment="1">
      <alignment vertical="center"/>
    </xf>
    <xf numFmtId="0" fontId="14" fillId="0" borderId="35" xfId="3" applyFont="1" applyBorder="1" applyAlignment="1">
      <alignment horizontal="center" vertical="center" wrapText="1"/>
    </xf>
    <xf numFmtId="0" fontId="16" fillId="0" borderId="34" xfId="3" applyFont="1" applyBorder="1" applyAlignment="1">
      <alignment vertical="center" wrapText="1"/>
    </xf>
    <xf numFmtId="0" fontId="16" fillId="0" borderId="37" xfId="3" applyFont="1" applyBorder="1" applyAlignment="1">
      <alignment horizontal="center" vertical="center" wrapText="1"/>
    </xf>
    <xf numFmtId="0" fontId="16" fillId="0" borderId="38" xfId="3" applyFont="1" applyBorder="1" applyAlignment="1">
      <alignment vertical="center"/>
    </xf>
    <xf numFmtId="0" fontId="16" fillId="0" borderId="39" xfId="3" applyFont="1" applyBorder="1" applyAlignment="1">
      <alignment horizontal="center" vertical="center" wrapText="1"/>
    </xf>
    <xf numFmtId="0" fontId="14" fillId="0" borderId="39" xfId="3" applyFont="1" applyBorder="1" applyAlignment="1">
      <alignment horizontal="center" vertical="center" wrapText="1"/>
    </xf>
    <xf numFmtId="0" fontId="16" fillId="0" borderId="39" xfId="3" applyFont="1" applyBorder="1" applyAlignment="1">
      <alignment horizontal="center" vertical="center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left" vertical="center" indent="1"/>
    </xf>
    <xf numFmtId="0" fontId="17" fillId="0" borderId="0" xfId="3" applyFont="1" applyAlignment="1">
      <alignment horizontal="left" vertical="center" indent="1"/>
    </xf>
    <xf numFmtId="0" fontId="16" fillId="0" borderId="0" xfId="3" applyFont="1" applyAlignment="1">
      <alignment horizontal="left" vertical="center" indent="2"/>
    </xf>
    <xf numFmtId="0" fontId="16" fillId="0" borderId="0" xfId="3" applyFont="1" applyAlignment="1">
      <alignment horizontal="left" vertical="center" indent="10"/>
    </xf>
    <xf numFmtId="0" fontId="12" fillId="0" borderId="34" xfId="3" applyFont="1" applyBorder="1" applyAlignment="1">
      <alignment vertical="center"/>
    </xf>
    <xf numFmtId="0" fontId="21" fillId="0" borderId="35" xfId="3" applyFont="1" applyBorder="1" applyAlignment="1">
      <alignment horizontal="center" vertical="center" textRotation="180"/>
    </xf>
    <xf numFmtId="0" fontId="22" fillId="0" borderId="34" xfId="3" applyFont="1" applyBorder="1" applyAlignment="1">
      <alignment horizontal="center" vertical="center"/>
    </xf>
    <xf numFmtId="0" fontId="12" fillId="0" borderId="35" xfId="3" applyFont="1" applyBorder="1" applyAlignment="1">
      <alignment horizontal="right" vertical="center" wrapText="1"/>
    </xf>
    <xf numFmtId="0" fontId="12" fillId="0" borderId="35" xfId="3" applyFont="1" applyBorder="1" applyAlignment="1">
      <alignment horizontal="right" vertical="center"/>
    </xf>
    <xf numFmtId="0" fontId="12" fillId="0" borderId="34" xfId="3" applyFont="1" applyBorder="1" applyAlignment="1">
      <alignment horizontal="center" vertical="center"/>
    </xf>
    <xf numFmtId="0" fontId="22" fillId="0" borderId="34" xfId="3" applyFont="1" applyBorder="1" applyAlignment="1">
      <alignment horizontal="right" vertical="center"/>
    </xf>
    <xf numFmtId="0" fontId="22" fillId="0" borderId="35" xfId="3" applyFont="1" applyBorder="1" applyAlignment="1">
      <alignment horizontal="right" vertical="center" wrapText="1"/>
    </xf>
    <xf numFmtId="0" fontId="22" fillId="0" borderId="35" xfId="3" applyFont="1" applyBorder="1" applyAlignment="1">
      <alignment horizontal="right" vertical="center"/>
    </xf>
    <xf numFmtId="0" fontId="22" fillId="0" borderId="34" xfId="3" applyFont="1" applyBorder="1" applyAlignment="1">
      <alignment vertical="center"/>
    </xf>
    <xf numFmtId="0" fontId="23" fillId="0" borderId="34" xfId="3" applyFont="1" applyBorder="1" applyAlignment="1">
      <alignment vertical="center"/>
    </xf>
    <xf numFmtId="0" fontId="22" fillId="0" borderId="38" xfId="3" applyFont="1" applyBorder="1" applyAlignment="1">
      <alignment vertical="center"/>
    </xf>
    <xf numFmtId="0" fontId="12" fillId="0" borderId="39" xfId="3" applyFont="1" applyBorder="1" applyAlignment="1">
      <alignment horizontal="right" vertical="center" wrapText="1"/>
    </xf>
    <xf numFmtId="0" fontId="22" fillId="0" borderId="39" xfId="3" applyFont="1" applyBorder="1" applyAlignment="1">
      <alignment horizontal="right" vertical="center" wrapText="1"/>
    </xf>
    <xf numFmtId="0" fontId="12" fillId="0" borderId="39" xfId="3" applyFont="1" applyBorder="1" applyAlignment="1">
      <alignment horizontal="right" vertical="center"/>
    </xf>
    <xf numFmtId="0" fontId="22" fillId="0" borderId="38" xfId="3" applyFont="1" applyBorder="1" applyAlignment="1">
      <alignment horizontal="right" vertical="center"/>
    </xf>
    <xf numFmtId="0" fontId="22" fillId="0" borderId="39" xfId="3" applyFont="1" applyBorder="1" applyAlignment="1">
      <alignment horizontal="right" vertical="center"/>
    </xf>
    <xf numFmtId="0" fontId="24" fillId="0" borderId="0" xfId="3" applyFont="1" applyAlignment="1">
      <alignment vertical="center"/>
    </xf>
    <xf numFmtId="0" fontId="24" fillId="0" borderId="0" xfId="3" applyFont="1" applyAlignment="1">
      <alignment horizontal="left" vertical="center" indent="1"/>
    </xf>
    <xf numFmtId="0" fontId="24" fillId="0" borderId="0" xfId="3" applyFont="1" applyAlignment="1">
      <alignment horizontal="left" vertical="center" indent="2"/>
    </xf>
    <xf numFmtId="0" fontId="24" fillId="0" borderId="0" xfId="3" applyFont="1" applyAlignment="1">
      <alignment horizontal="left" vertical="center" indent="10"/>
    </xf>
    <xf numFmtId="0" fontId="27" fillId="0" borderId="15" xfId="3" applyFont="1" applyBorder="1" applyAlignment="1">
      <alignment vertical="center"/>
    </xf>
    <xf numFmtId="0" fontId="28" fillId="0" borderId="5" xfId="3" applyFont="1" applyBorder="1" applyAlignment="1">
      <alignment horizontal="center" vertical="center" textRotation="180"/>
    </xf>
    <xf numFmtId="0" fontId="28" fillId="0" borderId="16" xfId="3" applyFont="1" applyBorder="1" applyAlignment="1">
      <alignment horizontal="center" vertical="center" textRotation="180"/>
    </xf>
    <xf numFmtId="0" fontId="27" fillId="0" borderId="0" xfId="3" applyFont="1"/>
    <xf numFmtId="0" fontId="22" fillId="0" borderId="15" xfId="3" applyFont="1" applyBorder="1" applyAlignment="1">
      <alignment horizontal="center" vertical="center"/>
    </xf>
    <xf numFmtId="0" fontId="12" fillId="0" borderId="5" xfId="3" applyFont="1" applyBorder="1" applyAlignment="1">
      <alignment horizontal="right" vertical="center" wrapText="1"/>
    </xf>
    <xf numFmtId="0" fontId="12" fillId="0" borderId="16" xfId="3" applyFont="1" applyBorder="1" applyAlignment="1">
      <alignment horizontal="center" vertical="center" wrapText="1"/>
    </xf>
    <xf numFmtId="0" fontId="12" fillId="0" borderId="16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15" xfId="3" applyFont="1" applyBorder="1" applyAlignment="1">
      <alignment vertical="center"/>
    </xf>
    <xf numFmtId="0" fontId="22" fillId="0" borderId="15" xfId="3" applyFont="1" applyBorder="1" applyAlignment="1">
      <alignment horizontal="right" vertical="center"/>
    </xf>
    <xf numFmtId="0" fontId="22" fillId="0" borderId="5" xfId="3" applyFont="1" applyBorder="1" applyAlignment="1">
      <alignment horizontal="right" vertical="center" wrapText="1"/>
    </xf>
    <xf numFmtId="0" fontId="22" fillId="0" borderId="16" xfId="3" applyFont="1" applyBorder="1" applyAlignment="1">
      <alignment horizontal="center" vertical="center"/>
    </xf>
    <xf numFmtId="0" fontId="12" fillId="0" borderId="5" xfId="3" applyFont="1" applyBorder="1" applyAlignment="1">
      <alignment vertical="center" wrapText="1"/>
    </xf>
    <xf numFmtId="0" fontId="22" fillId="0" borderId="15" xfId="3" applyFont="1" applyBorder="1" applyAlignment="1">
      <alignment vertical="center"/>
    </xf>
    <xf numFmtId="0" fontId="23" fillId="0" borderId="15" xfId="3" applyFont="1" applyBorder="1" applyAlignment="1">
      <alignment vertical="center"/>
    </xf>
    <xf numFmtId="0" fontId="22" fillId="0" borderId="17" xfId="3" applyFont="1" applyBorder="1" applyAlignment="1">
      <alignment horizontal="right" vertical="center"/>
    </xf>
    <xf numFmtId="0" fontId="22" fillId="0" borderId="18" xfId="3" applyFont="1" applyBorder="1" applyAlignment="1">
      <alignment horizontal="right" vertical="center" wrapText="1"/>
    </xf>
    <xf numFmtId="0" fontId="22" fillId="0" borderId="19" xfId="3" applyFont="1" applyBorder="1" applyAlignment="1">
      <alignment horizontal="center" vertical="center"/>
    </xf>
    <xf numFmtId="0" fontId="12" fillId="0" borderId="0" xfId="3" applyAlignment="1">
      <alignment horizontal="center"/>
    </xf>
    <xf numFmtId="0" fontId="22" fillId="0" borderId="34" xfId="3" applyFont="1" applyBorder="1" applyAlignment="1">
      <alignment horizontal="justify" vertical="center"/>
    </xf>
    <xf numFmtId="0" fontId="12" fillId="0" borderId="34" xfId="3" applyFont="1" applyBorder="1" applyAlignment="1">
      <alignment horizontal="justify" vertical="center"/>
    </xf>
    <xf numFmtId="0" fontId="8" fillId="0" borderId="21" xfId="2" applyFont="1" applyBorder="1" applyAlignment="1">
      <alignment horizontal="center"/>
    </xf>
    <xf numFmtId="0" fontId="8" fillId="0" borderId="22" xfId="2" applyFont="1" applyBorder="1" applyAlignment="1">
      <alignment horizontal="center"/>
    </xf>
    <xf numFmtId="0" fontId="29" fillId="0" borderId="0" xfId="4" applyFont="1"/>
    <xf numFmtId="0" fontId="29" fillId="0" borderId="41" xfId="4" applyFont="1" applyBorder="1"/>
    <xf numFmtId="0" fontId="29" fillId="0" borderId="42" xfId="4" applyFont="1" applyBorder="1"/>
    <xf numFmtId="0" fontId="30" fillId="0" borderId="40" xfId="4" applyFont="1" applyBorder="1" applyAlignment="1">
      <alignment horizontal="center" vertical="center"/>
    </xf>
    <xf numFmtId="0" fontId="31" fillId="0" borderId="51" xfId="4" applyFont="1" applyBorder="1" applyAlignment="1">
      <alignment horizontal="center" vertical="center" textRotation="180" shrinkToFit="1"/>
    </xf>
    <xf numFmtId="0" fontId="31" fillId="0" borderId="52" xfId="4" applyFont="1" applyBorder="1" applyAlignment="1">
      <alignment horizontal="right" vertical="center" textRotation="180" shrinkToFit="1"/>
    </xf>
    <xf numFmtId="0" fontId="30" fillId="0" borderId="53" xfId="4" applyFont="1" applyBorder="1" applyAlignment="1">
      <alignment horizontal="center"/>
    </xf>
    <xf numFmtId="0" fontId="31" fillId="0" borderId="54" xfId="4" applyFont="1" applyBorder="1" applyAlignment="1">
      <alignment horizontal="center" vertical="center" textRotation="180" shrinkToFit="1"/>
    </xf>
    <xf numFmtId="0" fontId="31" fillId="0" borderId="55" xfId="4" applyFont="1" applyBorder="1" applyAlignment="1">
      <alignment horizontal="right" vertical="center" textRotation="180" shrinkToFit="1"/>
    </xf>
    <xf numFmtId="0" fontId="32" fillId="0" borderId="56" xfId="4" applyFont="1" applyBorder="1" applyAlignment="1">
      <alignment horizontal="center"/>
    </xf>
    <xf numFmtId="0" fontId="29" fillId="0" borderId="24" xfId="4" applyFont="1" applyBorder="1"/>
    <xf numFmtId="0" fontId="29" fillId="0" borderId="57" xfId="4" applyFont="1" applyBorder="1"/>
    <xf numFmtId="0" fontId="29" fillId="0" borderId="56" xfId="4" applyFont="1" applyBorder="1" applyAlignment="1">
      <alignment horizontal="justify"/>
    </xf>
    <xf numFmtId="0" fontId="29" fillId="0" borderId="56" xfId="4" applyFont="1" applyBorder="1"/>
    <xf numFmtId="0" fontId="30" fillId="0" borderId="56" xfId="4" applyFont="1" applyBorder="1" applyAlignment="1">
      <alignment horizontal="right"/>
    </xf>
    <xf numFmtId="0" fontId="30" fillId="0" borderId="56" xfId="4" applyFont="1" applyFill="1" applyBorder="1" applyAlignment="1">
      <alignment horizontal="center"/>
    </xf>
    <xf numFmtId="0" fontId="29" fillId="0" borderId="56" xfId="4" applyFont="1" applyFill="1" applyBorder="1"/>
    <xf numFmtId="0" fontId="29" fillId="0" borderId="24" xfId="4" applyFont="1" applyFill="1" applyBorder="1"/>
    <xf numFmtId="0" fontId="29" fillId="0" borderId="57" xfId="4" applyFont="1" applyFill="1" applyBorder="1"/>
    <xf numFmtId="0" fontId="30" fillId="0" borderId="56" xfId="4" applyFont="1" applyFill="1" applyBorder="1"/>
    <xf numFmtId="0" fontId="30" fillId="0" borderId="58" xfId="4" applyFont="1" applyFill="1" applyBorder="1"/>
    <xf numFmtId="0" fontId="29" fillId="0" borderId="59" xfId="4" applyFont="1" applyBorder="1"/>
    <xf numFmtId="0" fontId="29" fillId="0" borderId="60" xfId="4" applyFont="1" applyBorder="1"/>
    <xf numFmtId="0" fontId="33" fillId="0" borderId="0" xfId="4" applyFont="1"/>
    <xf numFmtId="0" fontId="34" fillId="0" borderId="23" xfId="2" applyFont="1" applyBorder="1" applyAlignment="1">
      <alignment horizontal="center" vertical="center"/>
    </xf>
    <xf numFmtId="0" fontId="35" fillId="0" borderId="53" xfId="4" applyFont="1" applyBorder="1" applyAlignment="1">
      <alignment horizontal="center"/>
    </xf>
    <xf numFmtId="0" fontId="36" fillId="0" borderId="54" xfId="4" applyFont="1" applyBorder="1" applyAlignment="1">
      <alignment horizontal="center" vertical="center" textRotation="180" shrinkToFit="1"/>
    </xf>
    <xf numFmtId="0" fontId="36" fillId="0" borderId="55" xfId="4" applyFont="1" applyBorder="1" applyAlignment="1">
      <alignment horizontal="right" vertical="center" textRotation="180" shrinkToFit="1"/>
    </xf>
    <xf numFmtId="0" fontId="37" fillId="0" borderId="56" xfId="4" applyFont="1" applyBorder="1" applyAlignment="1">
      <alignment horizontal="center"/>
    </xf>
    <xf numFmtId="0" fontId="33" fillId="0" borderId="24" xfId="4" applyFont="1" applyBorder="1"/>
    <xf numFmtId="0" fontId="33" fillId="0" borderId="57" xfId="4" applyFont="1" applyBorder="1"/>
    <xf numFmtId="0" fontId="33" fillId="0" borderId="56" xfId="4" applyFont="1" applyBorder="1" applyAlignment="1">
      <alignment horizontal="justify"/>
    </xf>
    <xf numFmtId="0" fontId="33" fillId="0" borderId="56" xfId="4" applyFont="1" applyBorder="1"/>
    <xf numFmtId="0" fontId="35" fillId="0" borderId="56" xfId="4" applyFont="1" applyFill="1" applyBorder="1" applyAlignment="1">
      <alignment horizontal="center"/>
    </xf>
    <xf numFmtId="0" fontId="33" fillId="0" borderId="56" xfId="4" applyFont="1" applyFill="1" applyBorder="1"/>
    <xf numFmtId="0" fontId="33" fillId="0" borderId="24" xfId="4" applyFont="1" applyFill="1" applyBorder="1"/>
    <xf numFmtId="0" fontId="33" fillId="0" borderId="57" xfId="4" applyFont="1" applyFill="1" applyBorder="1"/>
    <xf numFmtId="0" fontId="35" fillId="0" borderId="56" xfId="4" applyFont="1" applyFill="1" applyBorder="1"/>
    <xf numFmtId="0" fontId="35" fillId="0" borderId="58" xfId="4" applyFont="1" applyFill="1" applyBorder="1"/>
    <xf numFmtId="0" fontId="33" fillId="0" borderId="59" xfId="4" applyFont="1" applyBorder="1"/>
    <xf numFmtId="0" fontId="33" fillId="0" borderId="60" xfId="4" applyFont="1" applyBorder="1"/>
    <xf numFmtId="0" fontId="6" fillId="7" borderId="0" xfId="0" applyFont="1" applyFill="1" applyAlignment="1">
      <alignment horizontal="center"/>
    </xf>
    <xf numFmtId="0" fontId="8" fillId="0" borderId="20" xfId="2" applyFont="1" applyBorder="1" applyAlignment="1">
      <alignment horizontal="center"/>
    </xf>
    <xf numFmtId="0" fontId="8" fillId="0" borderId="21" xfId="2" applyFont="1" applyBorder="1" applyAlignment="1">
      <alignment horizontal="center"/>
    </xf>
    <xf numFmtId="0" fontId="8" fillId="0" borderId="22" xfId="2" applyFont="1" applyBorder="1" applyAlignment="1">
      <alignment horizontal="center"/>
    </xf>
    <xf numFmtId="0" fontId="16" fillId="2" borderId="29" xfId="3" applyFont="1" applyFill="1" applyBorder="1" applyAlignment="1">
      <alignment horizontal="center" vertical="center"/>
    </xf>
    <xf numFmtId="0" fontId="16" fillId="2" borderId="33" xfId="3" applyFont="1" applyFill="1" applyBorder="1" applyAlignment="1">
      <alignment horizontal="center" vertical="center"/>
    </xf>
    <xf numFmtId="0" fontId="16" fillId="0" borderId="30" xfId="3" applyFont="1" applyBorder="1" applyAlignment="1">
      <alignment horizontal="center" vertical="center"/>
    </xf>
    <xf numFmtId="0" fontId="16" fillId="0" borderId="34" xfId="3" applyFont="1" applyBorder="1" applyAlignment="1">
      <alignment horizontal="center" vertical="center"/>
    </xf>
    <xf numFmtId="0" fontId="16" fillId="0" borderId="32" xfId="3" applyFont="1" applyBorder="1" applyAlignment="1">
      <alignment horizontal="center" vertical="center"/>
    </xf>
    <xf numFmtId="0" fontId="16" fillId="0" borderId="36" xfId="3" applyFont="1" applyBorder="1" applyAlignment="1">
      <alignment horizontal="center" vertical="center"/>
    </xf>
    <xf numFmtId="0" fontId="25" fillId="2" borderId="12" xfId="3" applyFont="1" applyFill="1" applyBorder="1" applyAlignment="1">
      <alignment horizontal="center" vertical="center"/>
    </xf>
    <xf numFmtId="0" fontId="25" fillId="2" borderId="13" xfId="3" applyFont="1" applyFill="1" applyBorder="1" applyAlignment="1">
      <alignment horizontal="center" vertical="center"/>
    </xf>
    <xf numFmtId="0" fontId="25" fillId="2" borderId="14" xfId="3" applyFont="1" applyFill="1" applyBorder="1" applyAlignment="1">
      <alignment horizontal="center" vertical="center"/>
    </xf>
    <xf numFmtId="0" fontId="12" fillId="0" borderId="46" xfId="3" applyFont="1" applyBorder="1" applyAlignment="1">
      <alignment horizontal="right" vertical="center" wrapText="1"/>
    </xf>
    <xf numFmtId="0" fontId="12" fillId="0" borderId="34" xfId="3" applyFont="1" applyBorder="1" applyAlignment="1">
      <alignment horizontal="right" vertical="center" wrapText="1"/>
    </xf>
    <xf numFmtId="0" fontId="12" fillId="0" borderId="46" xfId="3" applyFont="1" applyBorder="1" applyAlignment="1">
      <alignment horizontal="right" vertical="center"/>
    </xf>
    <xf numFmtId="0" fontId="12" fillId="0" borderId="34" xfId="3" applyFont="1" applyBorder="1" applyAlignment="1">
      <alignment horizontal="right" vertical="center"/>
    </xf>
    <xf numFmtId="0" fontId="12" fillId="0" borderId="46" xfId="3" applyFont="1" applyBorder="1" applyAlignment="1">
      <alignment vertical="center"/>
    </xf>
    <xf numFmtId="0" fontId="12" fillId="0" borderId="34" xfId="3" applyFont="1" applyBorder="1" applyAlignment="1">
      <alignment vertical="center"/>
    </xf>
    <xf numFmtId="0" fontId="19" fillId="2" borderId="40" xfId="3" applyFont="1" applyFill="1" applyBorder="1" applyAlignment="1">
      <alignment horizontal="center" vertical="center"/>
    </xf>
    <xf numFmtId="0" fontId="19" fillId="2" borderId="41" xfId="3" applyFont="1" applyFill="1" applyBorder="1" applyAlignment="1">
      <alignment horizontal="center" vertical="center"/>
    </xf>
    <xf numFmtId="0" fontId="19" fillId="2" borderId="42" xfId="3" applyFont="1" applyFill="1" applyBorder="1" applyAlignment="1">
      <alignment horizontal="center" vertical="center"/>
    </xf>
    <xf numFmtId="0" fontId="19" fillId="2" borderId="43" xfId="3" applyFont="1" applyFill="1" applyBorder="1" applyAlignment="1">
      <alignment horizontal="center" vertical="center"/>
    </xf>
    <xf numFmtId="0" fontId="19" fillId="2" borderId="0" xfId="3" applyFont="1" applyFill="1" applyBorder="1" applyAlignment="1">
      <alignment horizontal="center" vertical="center"/>
    </xf>
    <xf numFmtId="0" fontId="19" fillId="2" borderId="39" xfId="3" applyFont="1" applyFill="1" applyBorder="1" applyAlignment="1">
      <alignment horizontal="center" vertical="center"/>
    </xf>
    <xf numFmtId="0" fontId="19" fillId="2" borderId="44" xfId="3" applyFont="1" applyFill="1" applyBorder="1" applyAlignment="1">
      <alignment horizontal="center" vertical="center"/>
    </xf>
    <xf numFmtId="0" fontId="19" fillId="2" borderId="45" xfId="3" applyFont="1" applyFill="1" applyBorder="1" applyAlignment="1">
      <alignment horizontal="center" vertical="center"/>
    </xf>
    <xf numFmtId="0" fontId="19" fillId="2" borderId="35" xfId="3" applyFont="1" applyFill="1" applyBorder="1" applyAlignment="1">
      <alignment horizontal="center" vertical="center"/>
    </xf>
    <xf numFmtId="0" fontId="19" fillId="2" borderId="47" xfId="3" applyFont="1" applyFill="1" applyBorder="1" applyAlignment="1">
      <alignment horizontal="center" vertical="center"/>
    </xf>
    <xf numFmtId="0" fontId="19" fillId="2" borderId="48" xfId="3" applyFont="1" applyFill="1" applyBorder="1" applyAlignment="1">
      <alignment horizontal="center" vertical="center"/>
    </xf>
    <xf numFmtId="0" fontId="19" fillId="2" borderId="49" xfId="3" applyFont="1" applyFill="1" applyBorder="1" applyAlignment="1">
      <alignment horizontal="center" vertical="center"/>
    </xf>
    <xf numFmtId="0" fontId="29" fillId="0" borderId="50" xfId="4" applyFont="1" applyBorder="1" applyAlignment="1">
      <alignment horizontal="center"/>
    </xf>
    <xf numFmtId="0" fontId="7" fillId="0" borderId="20" xfId="2" applyFont="1" applyBorder="1" applyAlignment="1">
      <alignment horizontal="left" vertical="center"/>
    </xf>
    <xf numFmtId="0" fontId="9" fillId="0" borderId="23" xfId="2" applyFont="1" applyBorder="1" applyAlignment="1">
      <alignment horizontal="left" vertical="center"/>
    </xf>
    <xf numFmtId="0" fontId="7" fillId="0" borderId="23" xfId="2" applyFont="1" applyBorder="1" applyAlignment="1">
      <alignment horizontal="left" vertical="center"/>
    </xf>
    <xf numFmtId="0" fontId="9" fillId="0" borderId="23" xfId="2" applyFont="1" applyFill="1" applyBorder="1" applyAlignment="1">
      <alignment horizontal="left" vertical="center"/>
    </xf>
    <xf numFmtId="0" fontId="7" fillId="0" borderId="26" xfId="2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</cellXfs>
  <cellStyles count="5">
    <cellStyle name="Normal 2" xfId="1"/>
    <cellStyle name="Normal 3" xfId="4"/>
    <cellStyle name="Нормален" xfId="0" builtinId="0"/>
    <cellStyle name="Нормален 2" xfId="2"/>
    <cellStyle name="Нормален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tyles" Target="styles.xml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rstOne/AppData/Local/Temp/Before%20May%202007/&#1057;&#1083;&#1086;&#1074;&#1086;&#1089;&#1072;&#1081;&#1090;/0%20&#1047;&#1072;%202009/&#1054;&#1089;&#1085;&#1086;&#1074;&#1085;&#1080;%20&#1076;&#1072;&#1085;&#1085;&#1080;/0%20NB%20Dean2007/&#1055;&#1083;&#1072;&#1085;&#1086;&#1074;&#1077;/Planbasic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rstOne/AppData/Local/Temp/Before%20May%202007/&#1057;&#1083;&#1086;&#1074;&#1086;&#1089;&#1072;&#1081;&#1090;/0%20&#1047;&#1072;%202009/&#1054;&#1089;&#1085;&#1086;&#1074;&#1085;&#1080;%20&#1076;&#1072;&#1085;&#1085;&#1080;/0%20NB%20Dean2007/&#1055;&#1083;&#1072;&#1085;&#1086;&#1074;&#1077;/ZO_NOLA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rstOne/AppData/Local/Temp/&#1057;&#1072;&#1084;&#1086;&#1086;&#1094;&#1077;&#1085;&#1082;&#1072;/&#1051;&#1080;&#1095;&#1077;&#1085;%20&#1089;&#1098;&#1089;&#1090;&#1072;&#1074;%202007-20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HIVKO~1/AppData/Local/Temp/PlanBasic-Compromis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3C6~1/AppData/Local/Temp/&#1046;&#1091;&#1088;&#1085;&#1072;&#1083;&#1080;&#1089;&#1090;&#1080;&#1082;&#1072;,%20&#1091;&#1095;&#1077;&#1073;&#1077;&#1085;%20&#1087;&#1083;&#1072;&#1085;%20&#1080;%20&#1087;&#1083;&#1072;&#1085;-&#1089;&#1084;&#1077;&#1090;&#1082;&#1072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ългарска филология"/>
      <sheetName val="Славянска филология (полска)"/>
      <sheetName val="Славянска филология (чешка)"/>
      <sheetName val="Славянска филология (србхрв)"/>
      <sheetName val="Английска филология"/>
      <sheetName val="Руска филология"/>
      <sheetName val="Балканистика"/>
      <sheetName val="Български и английски език"/>
      <sheetName val="Български език и немски език"/>
      <sheetName val="Български език и френски език"/>
      <sheetName val="Български и испански език"/>
      <sheetName val="Български език и новогръцки"/>
      <sheetName val="Български език и руски език"/>
      <sheetName val="Български език и история"/>
      <sheetName val="Руски език и английски език"/>
      <sheetName val="Руски език и немски език"/>
      <sheetName val="Руски език и френски език"/>
      <sheetName val="Английски и френски език"/>
      <sheetName val="Българска филология ЗО (4 г.)"/>
      <sheetName val="Руска филология  ЗО (4 г.)"/>
      <sheetName val="Бълг. и руски език  ЗО (4 г.)"/>
      <sheetName val="Български и история, ЗО (4 г.)"/>
      <sheetName val="Българска филология, ЗО (5 г.)"/>
      <sheetName val="Руска филология, ЗО (5 г.)"/>
      <sheetName val="Бълг. и руски език, ЗО (5 г.)"/>
      <sheetName val="Бълг. език и история, ЗО (5 г.)"/>
      <sheetName val="Age"/>
      <sheetName val="AgeLectorOTD"/>
      <sheetName val="AgeAssistentOTD"/>
      <sheetName val="relation"/>
      <sheetName val="личен състав данни"/>
      <sheetName val="weekworkload"/>
      <sheetName val="Code"/>
      <sheetName val="Личен състав (стара база данни)"/>
      <sheetName val="statut"/>
      <sheetName val="Руски език и западен език"/>
      <sheetName val="PSW_Sheet"/>
    </sheetNames>
    <sheetDataSet>
      <sheetData sheetId="0">
        <row r="85">
          <cell r="B85">
            <v>30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1">
          <cell r="A1" t="str">
            <v>Българска филология</v>
          </cell>
          <cell r="B1" t="str">
            <v>Славянска филология (чешка)</v>
          </cell>
          <cell r="C1" t="str">
            <v>Славянска филология (сърбохърватска)</v>
          </cell>
          <cell r="D1" t="str">
            <v>Славянска филология (полска)</v>
          </cell>
          <cell r="E1" t="str">
            <v>Английска филология</v>
          </cell>
          <cell r="F1" t="str">
            <v>Руска филология</v>
          </cell>
          <cell r="G1" t="str">
            <v>Балканистика</v>
          </cell>
          <cell r="H1" t="str">
            <v>Средна възраст лектори в професионално направление "Филологии"</v>
          </cell>
          <cell r="I1" t="str">
            <v>Средна възраст лектори в професионално направление "Педагогика"</v>
          </cell>
          <cell r="J1" t="str">
            <v>Български и немски</v>
          </cell>
          <cell r="K1" t="str">
            <v>Български и английски</v>
          </cell>
          <cell r="L1" t="str">
            <v>Български и испански</v>
          </cell>
          <cell r="M1" t="str">
            <v>Руски и английски</v>
          </cell>
          <cell r="N1" t="str">
            <v>Руски и немски</v>
          </cell>
          <cell r="O1" t="str">
            <v>Руски и френски</v>
          </cell>
          <cell r="P1" t="str">
            <v>Английски и френски</v>
          </cell>
          <cell r="Q1" t="str">
            <v>Български и френски</v>
          </cell>
          <cell r="R1" t="str">
            <v>Български и гръцки</v>
          </cell>
          <cell r="S1" t="str">
            <v>Български и руски</v>
          </cell>
          <cell r="T1" t="str">
            <v>Български и история</v>
          </cell>
          <cell r="U1" t="str">
            <v>Българска филология ЗО-4</v>
          </cell>
          <cell r="V1" t="str">
            <v>Руска филология ЗО-4</v>
          </cell>
          <cell r="W1" t="str">
            <v>Български и руски ЗО-4</v>
          </cell>
          <cell r="X1" t="str">
            <v>Български и история ЗО-4</v>
          </cell>
          <cell r="Y1" t="str">
            <v>Българска филология ЗО-5</v>
          </cell>
          <cell r="Z1" t="str">
            <v>Руска филология ЗО-5</v>
          </cell>
          <cell r="AA1" t="str">
            <v>Български и руски ЗО-5</v>
          </cell>
          <cell r="AB1" t="str">
            <v>Български и история ЗО-5</v>
          </cell>
        </row>
        <row r="2">
          <cell r="A2">
            <v>99560</v>
          </cell>
          <cell r="B2">
            <v>90002</v>
          </cell>
          <cell r="C2">
            <v>84002</v>
          </cell>
          <cell r="D2">
            <v>76191</v>
          </cell>
          <cell r="E2">
            <v>62488</v>
          </cell>
          <cell r="F2">
            <v>64453</v>
          </cell>
          <cell r="G2">
            <v>37249</v>
          </cell>
          <cell r="J2">
            <v>70440</v>
          </cell>
          <cell r="K2">
            <v>78165</v>
          </cell>
          <cell r="L2">
            <v>60636</v>
          </cell>
          <cell r="M2">
            <v>64496</v>
          </cell>
          <cell r="N2">
            <v>62520</v>
          </cell>
          <cell r="O2">
            <v>68402</v>
          </cell>
          <cell r="P2">
            <v>48893</v>
          </cell>
          <cell r="Q2">
            <v>72391</v>
          </cell>
          <cell r="R2">
            <v>60766</v>
          </cell>
          <cell r="S2">
            <v>78118</v>
          </cell>
          <cell r="T2">
            <v>46945</v>
          </cell>
          <cell r="U2">
            <v>72319</v>
          </cell>
          <cell r="V2">
            <v>60638</v>
          </cell>
          <cell r="W2">
            <v>76212</v>
          </cell>
          <cell r="X2">
            <v>44891</v>
          </cell>
          <cell r="Y2">
            <v>72255</v>
          </cell>
          <cell r="Z2">
            <v>56668</v>
          </cell>
          <cell r="AA2">
            <v>80085</v>
          </cell>
          <cell r="AB2">
            <v>48738</v>
          </cell>
        </row>
        <row r="3">
          <cell r="A3">
            <v>51</v>
          </cell>
          <cell r="B3">
            <v>46</v>
          </cell>
          <cell r="C3">
            <v>43</v>
          </cell>
          <cell r="D3">
            <v>39</v>
          </cell>
          <cell r="E3">
            <v>32</v>
          </cell>
          <cell r="F3">
            <v>33</v>
          </cell>
          <cell r="G3">
            <v>19</v>
          </cell>
          <cell r="J3">
            <v>36</v>
          </cell>
          <cell r="K3">
            <v>40</v>
          </cell>
          <cell r="L3">
            <v>31</v>
          </cell>
          <cell r="M3">
            <v>33</v>
          </cell>
          <cell r="N3">
            <v>32</v>
          </cell>
          <cell r="O3">
            <v>35</v>
          </cell>
          <cell r="P3">
            <v>25</v>
          </cell>
          <cell r="Q3">
            <v>37</v>
          </cell>
          <cell r="R3">
            <v>31</v>
          </cell>
          <cell r="S3">
            <v>40</v>
          </cell>
          <cell r="T3">
            <v>24</v>
          </cell>
          <cell r="U3">
            <v>37</v>
          </cell>
          <cell r="V3">
            <v>31</v>
          </cell>
          <cell r="W3">
            <v>39</v>
          </cell>
          <cell r="X3">
            <v>23</v>
          </cell>
          <cell r="Y3">
            <v>37</v>
          </cell>
          <cell r="Z3">
            <v>29</v>
          </cell>
          <cell r="AA3">
            <v>41</v>
          </cell>
          <cell r="AB3">
            <v>25</v>
          </cell>
        </row>
        <row r="4">
          <cell r="A4">
            <v>53.843137254901876</v>
          </cell>
          <cell r="B4">
            <v>49.434782608695741</v>
          </cell>
          <cell r="C4">
            <v>52.465116279069662</v>
          </cell>
          <cell r="D4">
            <v>52.384615384615472</v>
          </cell>
          <cell r="E4">
            <v>53.25</v>
          </cell>
          <cell r="F4">
            <v>52.878787878787989</v>
          </cell>
          <cell r="G4">
            <v>45.526315789473756</v>
          </cell>
          <cell r="H4">
            <v>51.397536456506359</v>
          </cell>
          <cell r="I4">
            <v>51.420235808997354</v>
          </cell>
          <cell r="J4">
            <v>49.333333333333258</v>
          </cell>
          <cell r="K4">
            <v>51.875</v>
          </cell>
          <cell r="L4">
            <v>50</v>
          </cell>
          <cell r="M4">
            <v>51.575757575757507</v>
          </cell>
          <cell r="N4">
            <v>52.25</v>
          </cell>
          <cell r="O4">
            <v>51.657142857142844</v>
          </cell>
          <cell r="P4">
            <v>50.279999999999973</v>
          </cell>
          <cell r="Q4">
            <v>49.486486486486456</v>
          </cell>
          <cell r="R4">
            <v>45.806451612903174</v>
          </cell>
          <cell r="S4">
            <v>53.049999999999955</v>
          </cell>
          <cell r="T4">
            <v>49.958333333333258</v>
          </cell>
          <cell r="U4">
            <v>51.432432432432506</v>
          </cell>
          <cell r="V4">
            <v>49.935483870967801</v>
          </cell>
          <cell r="W4">
            <v>51.846153846153811</v>
          </cell>
          <cell r="X4">
            <v>54.217391304347757</v>
          </cell>
          <cell r="Y4">
            <v>53.162162162162076</v>
          </cell>
          <cell r="Z4">
            <v>51.931034482758605</v>
          </cell>
          <cell r="AA4">
            <v>52.707317073170771</v>
          </cell>
          <cell r="AB4">
            <v>56.480000000000018</v>
          </cell>
        </row>
      </sheetData>
      <sheetData sheetId="28">
        <row r="1">
          <cell r="A1" t="str">
            <v>Българска филология</v>
          </cell>
          <cell r="B1" t="str">
            <v>Славянска филология (чешка)</v>
          </cell>
          <cell r="C1" t="str">
            <v>Славянска филология (сърбохърватска)</v>
          </cell>
          <cell r="D1" t="str">
            <v>Славянска филология (полска)</v>
          </cell>
          <cell r="E1" t="str">
            <v>Английска филология</v>
          </cell>
          <cell r="F1" t="str">
            <v>Руска филология</v>
          </cell>
          <cell r="G1" t="str">
            <v>Балканистика</v>
          </cell>
          <cell r="H1" t="str">
            <v>Средна възраст асистенти в професионално направление "Филологии"</v>
          </cell>
          <cell r="J1" t="str">
            <v>Средна възраст на асистенти в професионално направление "Педагогика"</v>
          </cell>
          <cell r="K1" t="str">
            <v>Български и английски</v>
          </cell>
          <cell r="L1" t="str">
            <v>Български и немски</v>
          </cell>
          <cell r="M1" t="str">
            <v>Български и испански</v>
          </cell>
          <cell r="N1" t="str">
            <v>Руски и английски</v>
          </cell>
          <cell r="O1" t="str">
            <v>Руски и немски</v>
          </cell>
          <cell r="P1" t="str">
            <v>Руски и френски</v>
          </cell>
          <cell r="Q1" t="str">
            <v>Английски и френски</v>
          </cell>
          <cell r="R1" t="str">
            <v>Български и френски</v>
          </cell>
          <cell r="S1" t="str">
            <v>Български и гръцки</v>
          </cell>
          <cell r="T1" t="str">
            <v>Български и руски</v>
          </cell>
          <cell r="U1" t="str">
            <v>Български и история</v>
          </cell>
          <cell r="V1" t="str">
            <v>Българска филология ЗО-4</v>
          </cell>
          <cell r="W1" t="str">
            <v>Руска филология ЗО-4</v>
          </cell>
          <cell r="X1" t="str">
            <v>Български и руски ЗО-4</v>
          </cell>
          <cell r="Y1" t="str">
            <v>Български и история ЗО-4</v>
          </cell>
          <cell r="Z1" t="str">
            <v>Българска филология ЗО-5</v>
          </cell>
          <cell r="AA1" t="str">
            <v>Руска филология ЗО-5</v>
          </cell>
          <cell r="AB1" t="str">
            <v>Български и руски ЗО-5</v>
          </cell>
          <cell r="AC1" t="str">
            <v>Български и история ЗО-5</v>
          </cell>
        </row>
        <row r="2">
          <cell r="A2">
            <v>29429</v>
          </cell>
          <cell r="B2">
            <v>25521</v>
          </cell>
          <cell r="C2">
            <v>29443</v>
          </cell>
          <cell r="D2">
            <v>23534</v>
          </cell>
          <cell r="E2">
            <v>29360</v>
          </cell>
          <cell r="F2">
            <v>35255</v>
          </cell>
          <cell r="G2">
            <v>27541</v>
          </cell>
          <cell r="K2">
            <v>46988</v>
          </cell>
          <cell r="L2">
            <v>37270</v>
          </cell>
          <cell r="M2">
            <v>41142</v>
          </cell>
          <cell r="N2">
            <v>39118</v>
          </cell>
          <cell r="O2">
            <v>33282</v>
          </cell>
          <cell r="P2">
            <v>27405</v>
          </cell>
          <cell r="Q2">
            <v>48893</v>
          </cell>
          <cell r="R2">
            <v>31329</v>
          </cell>
          <cell r="S2">
            <v>39340</v>
          </cell>
          <cell r="T2">
            <v>43126</v>
          </cell>
          <cell r="U2">
            <v>25484</v>
          </cell>
          <cell r="V2">
            <v>43120</v>
          </cell>
          <cell r="W2">
            <v>60638</v>
          </cell>
          <cell r="X2">
            <v>41094</v>
          </cell>
          <cell r="Y2">
            <v>27428</v>
          </cell>
          <cell r="Z2">
            <v>33318</v>
          </cell>
          <cell r="AA2">
            <v>33271</v>
          </cell>
          <cell r="AB2">
            <v>35255</v>
          </cell>
          <cell r="AC2">
            <v>23531</v>
          </cell>
        </row>
        <row r="3">
          <cell r="A3">
            <v>15</v>
          </cell>
          <cell r="B3">
            <v>13</v>
          </cell>
          <cell r="C3">
            <v>15</v>
          </cell>
          <cell r="D3">
            <v>12</v>
          </cell>
          <cell r="E3">
            <v>15</v>
          </cell>
          <cell r="F3">
            <v>18</v>
          </cell>
          <cell r="G3">
            <v>14</v>
          </cell>
          <cell r="K3">
            <v>24</v>
          </cell>
          <cell r="L3">
            <v>19</v>
          </cell>
          <cell r="M3">
            <v>21</v>
          </cell>
          <cell r="N3">
            <v>20</v>
          </cell>
          <cell r="O3">
            <v>17</v>
          </cell>
          <cell r="P3">
            <v>14</v>
          </cell>
          <cell r="Q3">
            <v>25</v>
          </cell>
          <cell r="R3">
            <v>16</v>
          </cell>
          <cell r="S3">
            <v>20</v>
          </cell>
          <cell r="T3">
            <v>22</v>
          </cell>
          <cell r="U3">
            <v>13</v>
          </cell>
          <cell r="V3">
            <v>22</v>
          </cell>
          <cell r="W3">
            <v>31</v>
          </cell>
          <cell r="X3">
            <v>21</v>
          </cell>
          <cell r="Y3">
            <v>14</v>
          </cell>
          <cell r="Z3">
            <v>17</v>
          </cell>
          <cell r="AA3">
            <v>17</v>
          </cell>
          <cell r="AB3">
            <v>18</v>
          </cell>
          <cell r="AC3">
            <v>12</v>
          </cell>
        </row>
        <row r="4">
          <cell r="A4">
            <v>44.066666666666606</v>
          </cell>
          <cell r="B4">
            <v>42.846153846153811</v>
          </cell>
          <cell r="C4">
            <v>43.133333333333439</v>
          </cell>
          <cell r="D4">
            <v>44.833333333333258</v>
          </cell>
          <cell r="E4">
            <v>48.666666666666742</v>
          </cell>
          <cell r="F4">
            <v>47.388888888888914</v>
          </cell>
          <cell r="G4">
            <v>38.785714285714221</v>
          </cell>
          <cell r="H4">
            <v>44.245822431536716</v>
          </cell>
          <cell r="J4">
            <v>47.069733830831886</v>
          </cell>
          <cell r="K4">
            <v>48.166666666666742</v>
          </cell>
          <cell r="L4">
            <v>44.421052631578959</v>
          </cell>
          <cell r="M4">
            <v>46.85714285714289</v>
          </cell>
          <cell r="N4">
            <v>50.099999999999909</v>
          </cell>
          <cell r="O4">
            <v>48.235294117647072</v>
          </cell>
          <cell r="P4">
            <v>48.5</v>
          </cell>
          <cell r="Q4">
            <v>50.279999999999973</v>
          </cell>
          <cell r="R4">
            <v>47.9375</v>
          </cell>
          <cell r="S4">
            <v>39</v>
          </cell>
          <cell r="T4">
            <v>45.727272727272748</v>
          </cell>
          <cell r="U4">
            <v>45.692307692307622</v>
          </cell>
          <cell r="V4">
            <v>46</v>
          </cell>
          <cell r="W4">
            <v>49.935483870967801</v>
          </cell>
          <cell r="X4">
            <v>49.14285714285711</v>
          </cell>
          <cell r="Y4">
            <v>46.85714285714289</v>
          </cell>
          <cell r="Z4">
            <v>46.117647058823422</v>
          </cell>
          <cell r="AA4">
            <v>48.882352941176578</v>
          </cell>
          <cell r="AB4">
            <v>47.388888888888914</v>
          </cell>
          <cell r="AC4">
            <v>45.083333333333258</v>
          </cell>
        </row>
      </sheetData>
      <sheetData sheetId="29" refreshError="1"/>
      <sheetData sheetId="30"/>
      <sheetData sheetId="31" refreshError="1"/>
      <sheetData sheetId="32" refreshError="1"/>
      <sheetData sheetId="33" refreshError="1"/>
      <sheetData sheetId="34">
        <row r="34">
          <cell r="A34" t="str">
            <v>LECОТДNEHABNODR</v>
          </cell>
          <cell r="B34" t="str">
            <v>Лекционен курс. (ОТД). Нехабилитиран(а). Без степен</v>
          </cell>
          <cell r="C34">
            <v>1</v>
          </cell>
          <cell r="D34" t="str">
            <v>LONN</v>
          </cell>
        </row>
        <row r="35">
          <cell r="A35" t="str">
            <v>LECОТДNEHABDR</v>
          </cell>
          <cell r="B35" t="str">
            <v>Лекционен курс. (ОТД). Нехабилитиран(а). Доктор</v>
          </cell>
          <cell r="C35">
            <v>2</v>
          </cell>
          <cell r="D35" t="str">
            <v>LOND</v>
          </cell>
        </row>
        <row r="36">
          <cell r="A36" t="str">
            <v>LECОТДHABNODR</v>
          </cell>
          <cell r="B36" t="str">
            <v>Лекционен курс. (ОТД). Хабилитиран(а). Без степен</v>
          </cell>
          <cell r="C36">
            <v>3</v>
          </cell>
          <cell r="D36" t="str">
            <v>LOHN</v>
          </cell>
        </row>
        <row r="37">
          <cell r="A37" t="str">
            <v>LECОТДHABDR</v>
          </cell>
          <cell r="B37" t="str">
            <v>Лекционен курс. (ОТД). Хабилитиран(а). Доктор</v>
          </cell>
          <cell r="C37">
            <v>4</v>
          </cell>
          <cell r="D37" t="str">
            <v>LOHD</v>
          </cell>
        </row>
        <row r="38">
          <cell r="A38" t="str">
            <v>LECХОНNEHABNODR</v>
          </cell>
          <cell r="B38" t="str">
            <v>Лекционен курс. Хоноруван. Нехабилитиран преподавател. Без степен</v>
          </cell>
          <cell r="C38">
            <v>5</v>
          </cell>
          <cell r="D38" t="str">
            <v>LHNN</v>
          </cell>
        </row>
        <row r="39">
          <cell r="A39" t="str">
            <v>LECХОНNEHABDR</v>
          </cell>
          <cell r="B39" t="str">
            <v>Лекционен курс. Хоноруван. Нехабилитиран преподавател. Доктор</v>
          </cell>
          <cell r="C39">
            <v>6</v>
          </cell>
          <cell r="D39" t="str">
            <v>LHND</v>
          </cell>
        </row>
        <row r="40">
          <cell r="A40" t="str">
            <v>LECХОНHABNODR</v>
          </cell>
          <cell r="B40" t="str">
            <v>Лекционен курс. Хоноруван. Хабилитиран преподавател. Без степен</v>
          </cell>
          <cell r="C40">
            <v>7</v>
          </cell>
          <cell r="D40" t="str">
            <v>LHHN</v>
          </cell>
        </row>
        <row r="41">
          <cell r="A41" t="str">
            <v>LECХОНHABDR</v>
          </cell>
          <cell r="B41" t="str">
            <v>Лекционен курс. Хоноруван. Хабилитиран преподавател. Доктор</v>
          </cell>
          <cell r="C41">
            <v>8</v>
          </cell>
          <cell r="D41" t="str">
            <v>LHHD</v>
          </cell>
        </row>
        <row r="42">
          <cell r="A42" t="str">
            <v>PRОТДNEHABNODR</v>
          </cell>
          <cell r="B42" t="str">
            <v>Практически курс. (ОТД). Нехабилитиран(а). Без степен</v>
          </cell>
          <cell r="C42">
            <v>9</v>
          </cell>
          <cell r="D42" t="str">
            <v>PONN</v>
          </cell>
        </row>
        <row r="43">
          <cell r="A43" t="str">
            <v>PRОТДNEHABDR</v>
          </cell>
          <cell r="B43" t="str">
            <v>Практически курс. (ОТД). Нехабилитиран(а). Доктор</v>
          </cell>
          <cell r="C43">
            <v>10</v>
          </cell>
          <cell r="D43" t="str">
            <v>POND</v>
          </cell>
        </row>
        <row r="44">
          <cell r="A44" t="str">
            <v>PRОТДHABNODR</v>
          </cell>
          <cell r="B44" t="str">
            <v>Практически курс. (ОТД). Хабилитиран(а). Без степен</v>
          </cell>
          <cell r="C44">
            <v>11</v>
          </cell>
          <cell r="D44" t="str">
            <v>POHN</v>
          </cell>
        </row>
        <row r="45">
          <cell r="A45" t="str">
            <v>PRОТДHABDR</v>
          </cell>
          <cell r="B45" t="str">
            <v>Практически курс. (ОТД). Хабилитиран(а). Доктор</v>
          </cell>
          <cell r="C45">
            <v>12</v>
          </cell>
          <cell r="D45" t="str">
            <v>POND</v>
          </cell>
        </row>
        <row r="46">
          <cell r="A46" t="str">
            <v>PRХОНNEHABNODR</v>
          </cell>
          <cell r="B46" t="str">
            <v>Практически курс. Хоноруван. Нехабилитиран преподавател. Без степен</v>
          </cell>
          <cell r="C46">
            <v>13</v>
          </cell>
          <cell r="D46" t="str">
            <v>PHNN</v>
          </cell>
        </row>
        <row r="47">
          <cell r="A47" t="str">
            <v>PRХОНNEHABDR</v>
          </cell>
          <cell r="B47" t="str">
            <v>Практически курс. Хоноруван. Нехабилитиран преподавател. Доктор</v>
          </cell>
          <cell r="C47">
            <v>14</v>
          </cell>
          <cell r="D47" t="str">
            <v>PHND</v>
          </cell>
        </row>
        <row r="48">
          <cell r="A48" t="str">
            <v>PRХОНHABNODR</v>
          </cell>
          <cell r="B48" t="str">
            <v>Практически курс. Хоноруван. Хабилитиран преподавател. Без степен</v>
          </cell>
          <cell r="C48">
            <v>15</v>
          </cell>
          <cell r="D48" t="str">
            <v>PHHN</v>
          </cell>
        </row>
        <row r="49">
          <cell r="A49" t="str">
            <v>PRХОНHABDR</v>
          </cell>
          <cell r="B49" t="str">
            <v>Практически курс. Хоноруван. Хабилитиран преподавател. Доктор</v>
          </cell>
          <cell r="C49">
            <v>16</v>
          </cell>
          <cell r="D49" t="str">
            <v>PHHD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_ZONOLAST"/>
      <sheetName val="RF_ZONOLAST"/>
      <sheetName val="BERE_ZONOLAST"/>
      <sheetName val="BEI_ZONOLAST"/>
    </sheetNames>
    <sheetDataSet>
      <sheetData sheetId="0">
        <row r="82">
          <cell r="B82">
            <v>0.5</v>
          </cell>
        </row>
        <row r="83">
          <cell r="B83">
            <v>15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 личен състав данни"/>
      <sheetName val="2008 личен състав данни"/>
      <sheetName val="2009 личен състав данни"/>
      <sheetName val="1.1.1 - 1.1.10 Ж.Иванов"/>
      <sheetName val="Sheet1"/>
    </sheetNames>
    <sheetDataSet>
      <sheetData sheetId="0">
        <row r="1">
          <cell r="P1">
            <v>2007</v>
          </cell>
        </row>
      </sheetData>
      <sheetData sheetId="1">
        <row r="1">
          <cell r="P1">
            <v>2008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ългарска филология"/>
      <sheetName val="Английска филология"/>
      <sheetName val="Руска филология"/>
      <sheetName val="Славянска филология (полска)"/>
      <sheetName val="Славянска филология (чешки)"/>
      <sheetName val="Славянска филология (срб)"/>
      <sheetName val="Балканистика"/>
      <sheetName val="Лингвистика (Анг. и чужд с ИТ)"/>
      <sheetName val="Лингвистика (Анг. и нем. ИТ)"/>
      <sheetName val="Лингвистика (Анг. и френ. ИТ)"/>
      <sheetName val="Лингвистика (Анг. и испан. ИТ)"/>
      <sheetName val="Български и чужд език (базов)"/>
      <sheetName val="Български и английски език"/>
      <sheetName val="Български език и история"/>
      <sheetName val="Български език и немски език"/>
      <sheetName val="Български език и френски език"/>
      <sheetName val="Български език и руски език"/>
      <sheetName val="Български и испански език"/>
      <sheetName val="Български език и новогръцки"/>
      <sheetName val="Български език и турски език"/>
      <sheetName val="Руски език и чужд език"/>
      <sheetName val="Английски и френски език"/>
      <sheetName val="Английски и немски език"/>
      <sheetName val="PSW_Sheet"/>
      <sheetName val="Приложна лингвистика (2 чужди)"/>
      <sheetName val="Английски с физика"/>
      <sheetName val="Българска филология (ЗО нов)"/>
      <sheetName val="Руска филология (ЗО нов)"/>
      <sheetName val="Български и история (ЗО нов)"/>
      <sheetName val="Български и руски език (ЗО нов)"/>
      <sheetName val="Руски език и английски език"/>
      <sheetName val="Руски език и френски език"/>
      <sheetName val="Руски език и немски език"/>
      <sheetName val="Статлист"/>
      <sheetName val="2010 личен състав дан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">
          <cell r="P1">
            <v>2010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ебен план 2008-2009"/>
      <sheetName val="Учебен план 2008-2009 с телефон"/>
      <sheetName val="2008-2009, I+II, І сем."/>
      <sheetName val="Доклад за плащане І"/>
      <sheetName val="2008-2009, I+II, ІI сем."/>
      <sheetName val="2008-2009, Първи курс, І сем."/>
      <sheetName val="2008-2009, Първи курс, ІІ сем."/>
      <sheetName val="2008-2009, Втори курс, ІІІ сем."/>
      <sheetName val="2008-2009, Втори курс, ІV сем."/>
    </sheetNames>
    <sheetDataSet>
      <sheetData sheetId="0"/>
      <sheetData sheetId="1" refreshError="1"/>
      <sheetData sheetId="2">
        <row r="22">
          <cell r="D22">
            <v>0.127</v>
          </cell>
        </row>
        <row r="24">
          <cell r="D24">
            <v>0.11899999999999999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742"/>
  <sheetViews>
    <sheetView topLeftCell="A140" zoomScaleNormal="100" workbookViewId="0">
      <selection activeCell="E163" sqref="E163"/>
    </sheetView>
  </sheetViews>
  <sheetFormatPr defaultRowHeight="15" x14ac:dyDescent="0.25"/>
  <cols>
    <col min="1" max="1" width="51.85546875" style="32" customWidth="1"/>
    <col min="2" max="2" width="9.140625" style="73"/>
    <col min="3" max="3" width="6.7109375" style="32" customWidth="1"/>
    <col min="4" max="16384" width="9.140625" style="32"/>
  </cols>
  <sheetData>
    <row r="1" spans="1:11" x14ac:dyDescent="0.25">
      <c r="A1" s="32" t="s">
        <v>0</v>
      </c>
      <c r="B1" s="73" t="s">
        <v>561</v>
      </c>
      <c r="D1" s="206" t="s">
        <v>593</v>
      </c>
      <c r="E1" s="206"/>
      <c r="F1" s="206"/>
      <c r="G1" s="206"/>
      <c r="H1" s="206"/>
      <c r="I1" s="206"/>
      <c r="J1" s="206"/>
      <c r="K1" s="206"/>
    </row>
    <row r="2" spans="1:11" x14ac:dyDescent="0.25">
      <c r="A2" s="6" t="s">
        <v>208</v>
      </c>
      <c r="B2" s="73" t="s">
        <v>562</v>
      </c>
      <c r="D2" s="74" t="s">
        <v>589</v>
      </c>
      <c r="E2" s="74"/>
      <c r="F2" s="74"/>
      <c r="G2" s="74"/>
      <c r="H2" s="74"/>
      <c r="I2" s="74"/>
      <c r="J2" s="74"/>
      <c r="K2" s="74"/>
    </row>
    <row r="3" spans="1:11" x14ac:dyDescent="0.25">
      <c r="A3" s="15" t="s">
        <v>208</v>
      </c>
      <c r="B3" s="73" t="str">
        <f>IF(A3=""," ",VLOOKUP(A3,'Профилиращ лист'!A:B,2,FALSE))</f>
        <v>ПЕД</v>
      </c>
      <c r="D3" s="75" t="str">
        <f>IF(A3=""," ",VLOOKUP(A3,'Профилиращ лист'!A:B,2,FALSE))</f>
        <v>ПЕД</v>
      </c>
      <c r="E3" s="74"/>
      <c r="F3" s="74"/>
      <c r="G3" s="74"/>
      <c r="H3" s="74"/>
      <c r="I3" s="74"/>
      <c r="J3" s="74"/>
      <c r="K3" s="74"/>
    </row>
    <row r="4" spans="1:11" x14ac:dyDescent="0.25">
      <c r="A4" s="15" t="s">
        <v>208</v>
      </c>
      <c r="B4" s="76" t="s">
        <v>562</v>
      </c>
    </row>
    <row r="5" spans="1:11" x14ac:dyDescent="0.25">
      <c r="A5" s="15" t="s">
        <v>208</v>
      </c>
      <c r="B5" s="76" t="s">
        <v>562</v>
      </c>
    </row>
    <row r="6" spans="1:11" x14ac:dyDescent="0.25">
      <c r="A6" s="32" t="s">
        <v>208</v>
      </c>
      <c r="B6" s="77" t="s">
        <v>562</v>
      </c>
    </row>
    <row r="7" spans="1:11" x14ac:dyDescent="0.25">
      <c r="A7" s="15" t="s">
        <v>421</v>
      </c>
      <c r="B7" s="73" t="s">
        <v>563</v>
      </c>
    </row>
    <row r="8" spans="1:11" x14ac:dyDescent="0.25">
      <c r="A8" s="32" t="s">
        <v>587</v>
      </c>
      <c r="B8" s="73" t="s">
        <v>563</v>
      </c>
    </row>
    <row r="9" spans="1:11" x14ac:dyDescent="0.25">
      <c r="A9" s="32" t="s">
        <v>588</v>
      </c>
      <c r="B9" s="73" t="s">
        <v>563</v>
      </c>
    </row>
    <row r="10" spans="1:11" x14ac:dyDescent="0.25">
      <c r="A10" s="32" t="s">
        <v>552</v>
      </c>
      <c r="B10" s="77" t="s">
        <v>563</v>
      </c>
    </row>
    <row r="11" spans="1:11" x14ac:dyDescent="0.25">
      <c r="A11" s="32" t="s">
        <v>84</v>
      </c>
      <c r="B11" s="73" t="s">
        <v>563</v>
      </c>
    </row>
    <row r="12" spans="1:11" x14ac:dyDescent="0.25">
      <c r="A12" s="15" t="s">
        <v>302</v>
      </c>
      <c r="B12" s="73" t="s">
        <v>563</v>
      </c>
    </row>
    <row r="13" spans="1:11" x14ac:dyDescent="0.25">
      <c r="A13" s="32" t="s">
        <v>88</v>
      </c>
      <c r="B13" s="73" t="s">
        <v>563</v>
      </c>
    </row>
    <row r="14" spans="1:11" x14ac:dyDescent="0.25">
      <c r="A14" s="32" t="s">
        <v>95</v>
      </c>
      <c r="B14" s="73" t="s">
        <v>563</v>
      </c>
    </row>
    <row r="15" spans="1:11" x14ac:dyDescent="0.25">
      <c r="A15" s="32" t="s">
        <v>100</v>
      </c>
      <c r="B15" s="73" t="s">
        <v>563</v>
      </c>
    </row>
    <row r="16" spans="1:11" x14ac:dyDescent="0.25">
      <c r="A16" s="15" t="s">
        <v>100</v>
      </c>
      <c r="B16" s="73" t="str">
        <f>IF(A16=""," ",VLOOKUP(A16,'Профилиращ лист'!A:B,2,FALSE))</f>
        <v>СПЕ</v>
      </c>
    </row>
    <row r="17" spans="1:2" x14ac:dyDescent="0.25">
      <c r="A17" s="32" t="s">
        <v>80</v>
      </c>
      <c r="B17" s="73" t="s">
        <v>563</v>
      </c>
    </row>
    <row r="18" spans="1:2" x14ac:dyDescent="0.25">
      <c r="A18" s="32" t="s">
        <v>80</v>
      </c>
      <c r="B18" s="73" t="str">
        <f>IF(A18=""," ",VLOOKUP(A18,'Профилиращ лист'!A:B,2,FALSE))</f>
        <v>СПЕ</v>
      </c>
    </row>
    <row r="19" spans="1:2" x14ac:dyDescent="0.25">
      <c r="A19" s="32" t="s">
        <v>73</v>
      </c>
      <c r="B19" s="73" t="s">
        <v>567</v>
      </c>
    </row>
    <row r="20" spans="1:2" x14ac:dyDescent="0.25">
      <c r="A20" s="15" t="s">
        <v>73</v>
      </c>
      <c r="B20" s="73" t="str">
        <f>IF(A20=""," ",VLOOKUP(A20,'Профилиращ лист'!A:B,2,FALSE))</f>
        <v>ПРА</v>
      </c>
    </row>
    <row r="21" spans="1:2" x14ac:dyDescent="0.25">
      <c r="A21" s="15" t="s">
        <v>73</v>
      </c>
      <c r="B21" s="73" t="str">
        <f>IF(A21=""," ",VLOOKUP(A21,'Профилиращ лист'!A:B,2,FALSE))</f>
        <v>ПРА</v>
      </c>
    </row>
    <row r="22" spans="1:2" x14ac:dyDescent="0.25">
      <c r="A22" s="15" t="s">
        <v>73</v>
      </c>
      <c r="B22" s="73" t="str">
        <f>IF(A22=""," ",VLOOKUP(A22,'Профилиращ лист'!A:B,2,FALSE))</f>
        <v>ПРА</v>
      </c>
    </row>
    <row r="23" spans="1:2" x14ac:dyDescent="0.25">
      <c r="A23" s="15" t="s">
        <v>73</v>
      </c>
      <c r="B23" s="73" t="str">
        <f>IF(A23=""," ",VLOOKUP(A23,'Профилиращ лист'!A:B,2,FALSE))</f>
        <v>ПРА</v>
      </c>
    </row>
    <row r="24" spans="1:2" x14ac:dyDescent="0.25">
      <c r="A24" s="15" t="s">
        <v>73</v>
      </c>
      <c r="B24" s="73" t="str">
        <f>IF(A24=""," ",VLOOKUP(A24,'Профилиращ лист'!A:B,2,FALSE))</f>
        <v>ПРА</v>
      </c>
    </row>
    <row r="25" spans="1:2" x14ac:dyDescent="0.25">
      <c r="A25" s="15" t="s">
        <v>73</v>
      </c>
      <c r="B25" s="73" t="str">
        <f>IF(A25=""," ",VLOOKUP(A25,'Профилиращ лист'!A:B,2,FALSE))</f>
        <v>ПРА</v>
      </c>
    </row>
    <row r="26" spans="1:2" x14ac:dyDescent="0.25">
      <c r="A26" s="15" t="s">
        <v>73</v>
      </c>
      <c r="B26" s="73" t="str">
        <f>IF(A26=""," ",VLOOKUP(A26,'Профилиращ лист'!A:B,2,FALSE))</f>
        <v>ПРА</v>
      </c>
    </row>
    <row r="27" spans="1:2" x14ac:dyDescent="0.25">
      <c r="A27" s="32" t="s">
        <v>73</v>
      </c>
      <c r="B27" s="73" t="s">
        <v>567</v>
      </c>
    </row>
    <row r="28" spans="1:2" x14ac:dyDescent="0.25">
      <c r="A28" s="32" t="s">
        <v>73</v>
      </c>
      <c r="B28" s="73" t="s">
        <v>567</v>
      </c>
    </row>
    <row r="29" spans="1:2" x14ac:dyDescent="0.25">
      <c r="A29" s="32" t="s">
        <v>73</v>
      </c>
      <c r="B29" s="73" t="s">
        <v>567</v>
      </c>
    </row>
    <row r="30" spans="1:2" x14ac:dyDescent="0.25">
      <c r="A30" s="32" t="s">
        <v>73</v>
      </c>
      <c r="B30" s="73" t="s">
        <v>567</v>
      </c>
    </row>
    <row r="31" spans="1:2" x14ac:dyDescent="0.25">
      <c r="A31" s="32" t="s">
        <v>73</v>
      </c>
      <c r="B31" s="73" t="s">
        <v>567</v>
      </c>
    </row>
    <row r="32" spans="1:2" x14ac:dyDescent="0.25">
      <c r="A32" s="32" t="s">
        <v>73</v>
      </c>
      <c r="B32" s="73" t="s">
        <v>567</v>
      </c>
    </row>
    <row r="33" spans="1:2" x14ac:dyDescent="0.25">
      <c r="A33" s="32" t="s">
        <v>73</v>
      </c>
      <c r="B33" s="73" t="s">
        <v>567</v>
      </c>
    </row>
    <row r="34" spans="1:2" x14ac:dyDescent="0.25">
      <c r="A34" s="32" t="s">
        <v>73</v>
      </c>
      <c r="B34" s="73" t="s">
        <v>567</v>
      </c>
    </row>
    <row r="35" spans="1:2" x14ac:dyDescent="0.25">
      <c r="A35" s="15" t="s">
        <v>73</v>
      </c>
      <c r="B35" s="77" t="s">
        <v>567</v>
      </c>
    </row>
    <row r="36" spans="1:2" x14ac:dyDescent="0.25">
      <c r="A36" s="32" t="s">
        <v>73</v>
      </c>
      <c r="B36" s="77" t="s">
        <v>567</v>
      </c>
    </row>
    <row r="37" spans="1:2" x14ac:dyDescent="0.25">
      <c r="A37" s="32" t="s">
        <v>73</v>
      </c>
      <c r="B37" s="77" t="s">
        <v>567</v>
      </c>
    </row>
    <row r="38" spans="1:2" x14ac:dyDescent="0.25">
      <c r="A38" s="32" t="s">
        <v>73</v>
      </c>
      <c r="B38" s="77" t="s">
        <v>567</v>
      </c>
    </row>
    <row r="39" spans="1:2" x14ac:dyDescent="0.25">
      <c r="A39" s="32" t="s">
        <v>73</v>
      </c>
      <c r="B39" s="77" t="s">
        <v>567</v>
      </c>
    </row>
    <row r="40" spans="1:2" x14ac:dyDescent="0.25">
      <c r="A40" s="32" t="s">
        <v>73</v>
      </c>
      <c r="B40" s="77" t="s">
        <v>567</v>
      </c>
    </row>
    <row r="41" spans="1:2" x14ac:dyDescent="0.25">
      <c r="A41" s="32" t="s">
        <v>73</v>
      </c>
      <c r="B41" s="77" t="s">
        <v>567</v>
      </c>
    </row>
    <row r="42" spans="1:2" x14ac:dyDescent="0.25">
      <c r="A42" s="32" t="s">
        <v>73</v>
      </c>
      <c r="B42" s="77" t="s">
        <v>567</v>
      </c>
    </row>
    <row r="43" spans="1:2" x14ac:dyDescent="0.25">
      <c r="A43" s="32" t="s">
        <v>92</v>
      </c>
      <c r="B43" s="73" t="s">
        <v>567</v>
      </c>
    </row>
    <row r="44" spans="1:2" x14ac:dyDescent="0.25">
      <c r="A44" s="15" t="s">
        <v>92</v>
      </c>
      <c r="B44" s="73" t="str">
        <f>IF(A44=""," ",VLOOKUP(A44,'Профилиращ лист'!A:B,2,FALSE))</f>
        <v>ПРА</v>
      </c>
    </row>
    <row r="45" spans="1:2" x14ac:dyDescent="0.25">
      <c r="A45" s="32" t="s">
        <v>528</v>
      </c>
      <c r="B45" s="73" t="s">
        <v>563</v>
      </c>
    </row>
    <row r="46" spans="1:2" x14ac:dyDescent="0.25">
      <c r="A46" s="15" t="s">
        <v>141</v>
      </c>
      <c r="B46" s="73" t="s">
        <v>563</v>
      </c>
    </row>
    <row r="47" spans="1:2" x14ac:dyDescent="0.25">
      <c r="A47" s="15" t="s">
        <v>141</v>
      </c>
      <c r="B47" s="73" t="str">
        <f>IF(A47=""," ",VLOOKUP(A47,'Профилиращ лист'!A:B,2,FALSE))</f>
        <v>СПЕ</v>
      </c>
    </row>
    <row r="48" spans="1:2" x14ac:dyDescent="0.25">
      <c r="A48" s="15" t="s">
        <v>141</v>
      </c>
      <c r="B48" s="73" t="str">
        <f>IF(A48=""," ",VLOOKUP(A48,'Профилиращ лист'!A:B,2,FALSE))</f>
        <v>СПЕ</v>
      </c>
    </row>
    <row r="49" spans="1:2" x14ac:dyDescent="0.25">
      <c r="A49" s="15" t="s">
        <v>141</v>
      </c>
      <c r="B49" s="76" t="s">
        <v>565</v>
      </c>
    </row>
    <row r="50" spans="1:2" x14ac:dyDescent="0.25">
      <c r="A50" s="15" t="s">
        <v>141</v>
      </c>
      <c r="B50" s="76" t="s">
        <v>565</v>
      </c>
    </row>
    <row r="51" spans="1:2" x14ac:dyDescent="0.25">
      <c r="A51" s="15" t="s">
        <v>141</v>
      </c>
      <c r="B51" s="76" t="s">
        <v>565</v>
      </c>
    </row>
    <row r="52" spans="1:2" x14ac:dyDescent="0.25">
      <c r="A52" s="15" t="s">
        <v>141</v>
      </c>
      <c r="B52" s="76" t="s">
        <v>565</v>
      </c>
    </row>
    <row r="53" spans="1:2" x14ac:dyDescent="0.25">
      <c r="A53" s="32" t="s">
        <v>141</v>
      </c>
      <c r="B53" s="77" t="s">
        <v>565</v>
      </c>
    </row>
    <row r="54" spans="1:2" x14ac:dyDescent="0.25">
      <c r="A54" s="32" t="s">
        <v>141</v>
      </c>
      <c r="B54" s="77" t="s">
        <v>565</v>
      </c>
    </row>
    <row r="55" spans="1:2" x14ac:dyDescent="0.25">
      <c r="A55" s="32" t="s">
        <v>22</v>
      </c>
      <c r="B55" s="73" t="s">
        <v>565</v>
      </c>
    </row>
    <row r="56" spans="1:2" x14ac:dyDescent="0.25">
      <c r="A56" s="32" t="s">
        <v>36</v>
      </c>
      <c r="B56" s="73" t="s">
        <v>565</v>
      </c>
    </row>
    <row r="57" spans="1:2" x14ac:dyDescent="0.25">
      <c r="A57" s="32" t="s">
        <v>36</v>
      </c>
      <c r="B57" s="73" t="s">
        <v>565</v>
      </c>
    </row>
    <row r="58" spans="1:2" x14ac:dyDescent="0.25">
      <c r="A58" s="32" t="s">
        <v>74</v>
      </c>
      <c r="B58" s="73" t="s">
        <v>562</v>
      </c>
    </row>
    <row r="59" spans="1:2" x14ac:dyDescent="0.25">
      <c r="A59" s="32" t="s">
        <v>74</v>
      </c>
      <c r="B59" s="73" t="s">
        <v>562</v>
      </c>
    </row>
    <row r="60" spans="1:2" x14ac:dyDescent="0.25">
      <c r="A60" s="32" t="s">
        <v>74</v>
      </c>
      <c r="B60" s="73" t="s">
        <v>562</v>
      </c>
    </row>
    <row r="61" spans="1:2" x14ac:dyDescent="0.25">
      <c r="A61" s="32" t="s">
        <v>74</v>
      </c>
      <c r="B61" s="77" t="s">
        <v>562</v>
      </c>
    </row>
    <row r="62" spans="1:2" x14ac:dyDescent="0.25">
      <c r="A62" s="32" t="s">
        <v>10</v>
      </c>
      <c r="B62" s="73" t="s">
        <v>562</v>
      </c>
    </row>
    <row r="63" spans="1:2" x14ac:dyDescent="0.25">
      <c r="A63" s="32" t="s">
        <v>525</v>
      </c>
      <c r="B63" s="73" t="s">
        <v>563</v>
      </c>
    </row>
    <row r="64" spans="1:2" x14ac:dyDescent="0.25">
      <c r="A64" s="32" t="s">
        <v>43</v>
      </c>
      <c r="B64" s="73" t="s">
        <v>563</v>
      </c>
    </row>
    <row r="65" spans="1:2" x14ac:dyDescent="0.25">
      <c r="A65" s="32" t="s">
        <v>33</v>
      </c>
      <c r="B65" s="73" t="s">
        <v>563</v>
      </c>
    </row>
    <row r="66" spans="1:2" x14ac:dyDescent="0.25">
      <c r="A66" s="32" t="s">
        <v>33</v>
      </c>
      <c r="B66" s="73" t="s">
        <v>563</v>
      </c>
    </row>
    <row r="67" spans="1:2" x14ac:dyDescent="0.25">
      <c r="A67" s="15" t="s">
        <v>33</v>
      </c>
      <c r="B67" s="73" t="str">
        <f>IF(A67=""," ",VLOOKUP(A67,'Профилиращ лист'!A:B,2,FALSE))</f>
        <v>СПЕ</v>
      </c>
    </row>
    <row r="68" spans="1:2" x14ac:dyDescent="0.25">
      <c r="A68" s="15" t="s">
        <v>33</v>
      </c>
      <c r="B68" s="73" t="str">
        <f>IF(A68=""," ",VLOOKUP(A68,'Профилиращ лист'!A:B,2,FALSE))</f>
        <v>СПЕ</v>
      </c>
    </row>
    <row r="69" spans="1:2" x14ac:dyDescent="0.25">
      <c r="A69" s="15" t="s">
        <v>33</v>
      </c>
      <c r="B69" s="76" t="e">
        <f>IF(A69=""," ",VLOOKUP(A69,[0]!_xlnm.Print_Area,11,FALSE))</f>
        <v>#REF!</v>
      </c>
    </row>
    <row r="70" spans="1:2" x14ac:dyDescent="0.25">
      <c r="A70" s="15" t="s">
        <v>33</v>
      </c>
      <c r="B70" s="76" t="e">
        <f>IF(A70=""," ",VLOOKUP(A70,[0]!_xlnm.Print_Area,11,FALSE))</f>
        <v>#REF!</v>
      </c>
    </row>
    <row r="71" spans="1:2" x14ac:dyDescent="0.25">
      <c r="A71" s="15" t="s">
        <v>33</v>
      </c>
      <c r="B71" s="76" t="e">
        <f>IF(A71=""," ",VLOOKUP(A71,[0]!_xlnm.Print_Area,11,FALSE))</f>
        <v>#REF!</v>
      </c>
    </row>
    <row r="72" spans="1:2" x14ac:dyDescent="0.25">
      <c r="A72" s="15" t="s">
        <v>33</v>
      </c>
      <c r="B72" s="76" t="e">
        <f>IF(A72=""," ",VLOOKUP(A72,[0]!_xlnm.Print_Area,11,FALSE))</f>
        <v>#REF!</v>
      </c>
    </row>
    <row r="73" spans="1:2" x14ac:dyDescent="0.25">
      <c r="A73" s="32" t="s">
        <v>33</v>
      </c>
      <c r="B73" s="77" t="s">
        <v>563</v>
      </c>
    </row>
    <row r="74" spans="1:2" x14ac:dyDescent="0.25">
      <c r="A74" s="32" t="s">
        <v>33</v>
      </c>
      <c r="B74" s="77" t="s">
        <v>563</v>
      </c>
    </row>
    <row r="75" spans="1:2" x14ac:dyDescent="0.25">
      <c r="A75" s="32" t="s">
        <v>56</v>
      </c>
      <c r="B75" s="73" t="s">
        <v>563</v>
      </c>
    </row>
    <row r="76" spans="1:2" x14ac:dyDescent="0.25">
      <c r="A76" s="32" t="s">
        <v>56</v>
      </c>
      <c r="B76" s="73" t="s">
        <v>563</v>
      </c>
    </row>
    <row r="77" spans="1:2" x14ac:dyDescent="0.25">
      <c r="A77" s="15" t="s">
        <v>56</v>
      </c>
      <c r="B77" s="73" t="str">
        <f>IF(A77=""," ",VLOOKUP(A77,'Профилиращ лист'!A:B,2,FALSE))</f>
        <v>СПЕ</v>
      </c>
    </row>
    <row r="78" spans="1:2" x14ac:dyDescent="0.25">
      <c r="A78" s="15" t="s">
        <v>56</v>
      </c>
      <c r="B78" s="73" t="str">
        <f>IF(A78=""," ",VLOOKUP(A78,'Профилиращ лист'!A:B,2,FALSE))</f>
        <v>СПЕ</v>
      </c>
    </row>
    <row r="79" spans="1:2" x14ac:dyDescent="0.25">
      <c r="A79" s="15" t="s">
        <v>56</v>
      </c>
      <c r="B79" s="76" t="e">
        <f>IF(A79=""," ",VLOOKUP(A79,[0]!_xlnm.Print_Area,11,FALSE))</f>
        <v>#REF!</v>
      </c>
    </row>
    <row r="80" spans="1:2" x14ac:dyDescent="0.25">
      <c r="A80" s="15" t="s">
        <v>56</v>
      </c>
      <c r="B80" s="76" t="e">
        <f>IF(A80=""," ",VLOOKUP(A80,[0]!_xlnm.Print_Area,11,FALSE))</f>
        <v>#REF!</v>
      </c>
    </row>
    <row r="81" spans="1:2" x14ac:dyDescent="0.25">
      <c r="A81" s="15" t="s">
        <v>56</v>
      </c>
      <c r="B81" s="76" t="e">
        <f>IF(A81=""," ",VLOOKUP(A81,[0]!_xlnm.Print_Area,11,FALSE))</f>
        <v>#REF!</v>
      </c>
    </row>
    <row r="82" spans="1:2" x14ac:dyDescent="0.25">
      <c r="A82" s="15" t="s">
        <v>56</v>
      </c>
      <c r="B82" s="76" t="e">
        <f>IF(A82=""," ",VLOOKUP(A82,[0]!_xlnm.Print_Area,11,FALSE))</f>
        <v>#REF!</v>
      </c>
    </row>
    <row r="83" spans="1:2" x14ac:dyDescent="0.25">
      <c r="A83" s="32" t="s">
        <v>56</v>
      </c>
      <c r="B83" s="77" t="s">
        <v>563</v>
      </c>
    </row>
    <row r="84" spans="1:2" x14ac:dyDescent="0.25">
      <c r="A84" s="32" t="s">
        <v>56</v>
      </c>
      <c r="B84" s="77" t="s">
        <v>563</v>
      </c>
    </row>
    <row r="85" spans="1:2" x14ac:dyDescent="0.25">
      <c r="A85" s="20" t="s">
        <v>44</v>
      </c>
      <c r="B85" s="73" t="s">
        <v>563</v>
      </c>
    </row>
    <row r="86" spans="1:2" x14ac:dyDescent="0.25">
      <c r="A86" s="20" t="s">
        <v>44</v>
      </c>
      <c r="B86" s="73" t="s">
        <v>563</v>
      </c>
    </row>
    <row r="87" spans="1:2" x14ac:dyDescent="0.25">
      <c r="A87" s="12" t="s">
        <v>44</v>
      </c>
      <c r="B87" s="73" t="str">
        <f>IF(A87=""," ",VLOOKUP(A87,'Профилиращ лист'!A:B,2,FALSE))</f>
        <v>СПЕ</v>
      </c>
    </row>
    <row r="88" spans="1:2" x14ac:dyDescent="0.25">
      <c r="A88" s="15" t="s">
        <v>44</v>
      </c>
      <c r="B88" s="73" t="str">
        <f>IF(A88=""," ",VLOOKUP(A88,'Профилиращ лист'!A:B,2,FALSE))</f>
        <v>СПЕ</v>
      </c>
    </row>
    <row r="89" spans="1:2" x14ac:dyDescent="0.25">
      <c r="A89" s="15" t="s">
        <v>44</v>
      </c>
      <c r="B89" s="76" t="e">
        <f>IF(A89=""," ",VLOOKUP(A89,[0]!_xlnm.Print_Area,11,FALSE))</f>
        <v>#REF!</v>
      </c>
    </row>
    <row r="90" spans="1:2" x14ac:dyDescent="0.25">
      <c r="A90" s="15" t="s">
        <v>44</v>
      </c>
      <c r="B90" s="76" t="e">
        <f>IF(A90=""," ",VLOOKUP(A90,[0]!_xlnm.Print_Area,11,FALSE))</f>
        <v>#REF!</v>
      </c>
    </row>
    <row r="91" spans="1:2" x14ac:dyDescent="0.25">
      <c r="A91" s="15" t="s">
        <v>44</v>
      </c>
      <c r="B91" s="76" t="e">
        <f>IF(A91=""," ",VLOOKUP(A91,[0]!_xlnm.Print_Area,11,FALSE))</f>
        <v>#REF!</v>
      </c>
    </row>
    <row r="92" spans="1:2" x14ac:dyDescent="0.25">
      <c r="A92" s="15" t="s">
        <v>44</v>
      </c>
      <c r="B92" s="76" t="e">
        <f>IF(A92=""," ",VLOOKUP(A92,[0]!_xlnm.Print_Area,11,FALSE))</f>
        <v>#REF!</v>
      </c>
    </row>
    <row r="93" spans="1:2" x14ac:dyDescent="0.25">
      <c r="A93" s="32" t="s">
        <v>44</v>
      </c>
      <c r="B93" s="77" t="s">
        <v>563</v>
      </c>
    </row>
    <row r="94" spans="1:2" x14ac:dyDescent="0.25">
      <c r="A94" s="32" t="s">
        <v>44</v>
      </c>
      <c r="B94" s="77" t="s">
        <v>563</v>
      </c>
    </row>
    <row r="95" spans="1:2" x14ac:dyDescent="0.25">
      <c r="A95" s="32" t="s">
        <v>23</v>
      </c>
      <c r="B95" s="73" t="s">
        <v>563</v>
      </c>
    </row>
    <row r="96" spans="1:2" x14ac:dyDescent="0.25">
      <c r="A96" s="15" t="s">
        <v>23</v>
      </c>
      <c r="B96" s="73" t="str">
        <f>IF(A96=""," ",VLOOKUP(A96,'Профилиращ лист'!A:B,2,FALSE))</f>
        <v>СПЕ</v>
      </c>
    </row>
    <row r="97" spans="1:2" x14ac:dyDescent="0.25">
      <c r="A97" s="15" t="s">
        <v>23</v>
      </c>
      <c r="B97" s="76" t="e">
        <f>IF(A97=""," ",VLOOKUP(A97,[0]!_xlnm.Print_Area,11,FALSE))</f>
        <v>#REF!</v>
      </c>
    </row>
    <row r="98" spans="1:2" x14ac:dyDescent="0.25">
      <c r="A98" s="15" t="s">
        <v>23</v>
      </c>
      <c r="B98" s="76" t="e">
        <f>IF(A98=""," ",VLOOKUP(A98,[0]!_xlnm.Print_Area,11,FALSE))</f>
        <v>#REF!</v>
      </c>
    </row>
    <row r="99" spans="1:2" x14ac:dyDescent="0.25">
      <c r="A99" s="32" t="s">
        <v>23</v>
      </c>
      <c r="B99" s="77" t="s">
        <v>563</v>
      </c>
    </row>
    <row r="100" spans="1:2" x14ac:dyDescent="0.25">
      <c r="A100" s="32" t="s">
        <v>13</v>
      </c>
      <c r="B100" s="73" t="s">
        <v>563</v>
      </c>
    </row>
    <row r="101" spans="1:2" x14ac:dyDescent="0.25">
      <c r="A101" s="32" t="s">
        <v>13</v>
      </c>
      <c r="B101" s="73" t="s">
        <v>564</v>
      </c>
    </row>
    <row r="102" spans="1:2" x14ac:dyDescent="0.25">
      <c r="A102" s="15" t="s">
        <v>13</v>
      </c>
      <c r="B102" s="73" t="str">
        <f>IF(A102=""," ",VLOOKUP(A102,'Профилиращ лист'!A:B,2,FALSE))</f>
        <v>СПЕ</v>
      </c>
    </row>
    <row r="103" spans="1:2" x14ac:dyDescent="0.25">
      <c r="A103" s="32" t="s">
        <v>557</v>
      </c>
      <c r="B103" s="77" t="s">
        <v>563</v>
      </c>
    </row>
    <row r="104" spans="1:2" x14ac:dyDescent="0.25">
      <c r="A104" s="15" t="s">
        <v>143</v>
      </c>
      <c r="B104" s="76" t="s">
        <v>565</v>
      </c>
    </row>
    <row r="105" spans="1:2" x14ac:dyDescent="0.25">
      <c r="A105" s="32" t="s">
        <v>143</v>
      </c>
      <c r="B105" s="77" t="s">
        <v>565</v>
      </c>
    </row>
    <row r="106" spans="1:2" x14ac:dyDescent="0.25">
      <c r="A106" s="15" t="s">
        <v>560</v>
      </c>
      <c r="B106" s="76" t="s">
        <v>565</v>
      </c>
    </row>
    <row r="107" spans="1:2" x14ac:dyDescent="0.25">
      <c r="A107" s="32" t="s">
        <v>543</v>
      </c>
      <c r="B107" s="77" t="s">
        <v>563</v>
      </c>
    </row>
    <row r="108" spans="1:2" x14ac:dyDescent="0.25">
      <c r="A108" s="32" t="s">
        <v>535</v>
      </c>
      <c r="B108" s="73" t="s">
        <v>567</v>
      </c>
    </row>
    <row r="109" spans="1:2" x14ac:dyDescent="0.25">
      <c r="A109" s="32" t="s">
        <v>515</v>
      </c>
      <c r="B109" s="73" t="s">
        <v>563</v>
      </c>
    </row>
    <row r="110" spans="1:2" x14ac:dyDescent="0.25">
      <c r="A110" s="32" t="s">
        <v>534</v>
      </c>
      <c r="B110" s="73" t="s">
        <v>563</v>
      </c>
    </row>
    <row r="111" spans="1:2" x14ac:dyDescent="0.25">
      <c r="A111" s="32" t="s">
        <v>514</v>
      </c>
      <c r="B111" s="73" t="s">
        <v>563</v>
      </c>
    </row>
    <row r="112" spans="1:2" x14ac:dyDescent="0.25">
      <c r="A112" s="32" t="s">
        <v>520</v>
      </c>
      <c r="B112" s="73" t="s">
        <v>563</v>
      </c>
    </row>
    <row r="113" spans="1:2" x14ac:dyDescent="0.25">
      <c r="A113" s="32" t="s">
        <v>581</v>
      </c>
      <c r="B113" s="77" t="s">
        <v>563</v>
      </c>
    </row>
    <row r="114" spans="1:2" x14ac:dyDescent="0.25">
      <c r="A114" s="32" t="s">
        <v>533</v>
      </c>
      <c r="B114" s="73" t="s">
        <v>563</v>
      </c>
    </row>
    <row r="115" spans="1:2" x14ac:dyDescent="0.25">
      <c r="A115" s="32" t="s">
        <v>529</v>
      </c>
      <c r="B115" s="73" t="s">
        <v>563</v>
      </c>
    </row>
    <row r="116" spans="1:2" x14ac:dyDescent="0.25">
      <c r="A116" s="32" t="s">
        <v>523</v>
      </c>
      <c r="B116" s="73" t="s">
        <v>563</v>
      </c>
    </row>
    <row r="117" spans="1:2" x14ac:dyDescent="0.25">
      <c r="A117" s="32" t="s">
        <v>75</v>
      </c>
      <c r="B117" s="73" t="s">
        <v>564</v>
      </c>
    </row>
    <row r="118" spans="1:2" x14ac:dyDescent="0.25">
      <c r="A118" s="32" t="s">
        <v>15</v>
      </c>
      <c r="B118" s="73" t="s">
        <v>564</v>
      </c>
    </row>
    <row r="119" spans="1:2" x14ac:dyDescent="0.25">
      <c r="A119" s="15" t="s">
        <v>15</v>
      </c>
      <c r="B119" s="73" t="str">
        <f>IF(A119=""," ",VLOOKUP(A119,'Профилиращ лист'!A:B,2,FALSE))</f>
        <v>ИЗБ</v>
      </c>
    </row>
    <row r="120" spans="1:2" x14ac:dyDescent="0.25">
      <c r="A120" s="15" t="s">
        <v>133</v>
      </c>
      <c r="B120" s="76" t="s">
        <v>564</v>
      </c>
    </row>
    <row r="121" spans="1:2" x14ac:dyDescent="0.25">
      <c r="A121" s="15" t="s">
        <v>133</v>
      </c>
      <c r="B121" s="76" t="s">
        <v>564</v>
      </c>
    </row>
    <row r="122" spans="1:2" x14ac:dyDescent="0.25">
      <c r="A122" s="32" t="s">
        <v>133</v>
      </c>
      <c r="B122" s="77" t="s">
        <v>564</v>
      </c>
    </row>
    <row r="123" spans="1:2" x14ac:dyDescent="0.25">
      <c r="A123" s="32" t="s">
        <v>106</v>
      </c>
      <c r="B123" s="73" t="s">
        <v>564</v>
      </c>
    </row>
    <row r="124" spans="1:2" x14ac:dyDescent="0.25">
      <c r="A124" s="32" t="s">
        <v>106</v>
      </c>
      <c r="B124" s="73" t="s">
        <v>564</v>
      </c>
    </row>
    <row r="125" spans="1:2" x14ac:dyDescent="0.25">
      <c r="A125" s="32" t="s">
        <v>519</v>
      </c>
      <c r="B125" s="73" t="s">
        <v>564</v>
      </c>
    </row>
    <row r="126" spans="1:2" x14ac:dyDescent="0.25">
      <c r="A126" s="32" t="s">
        <v>519</v>
      </c>
      <c r="B126" s="77" t="s">
        <v>564</v>
      </c>
    </row>
    <row r="127" spans="1:2" x14ac:dyDescent="0.25">
      <c r="A127" s="32" t="s">
        <v>568</v>
      </c>
      <c r="B127" s="77" t="s">
        <v>564</v>
      </c>
    </row>
    <row r="128" spans="1:2" x14ac:dyDescent="0.25">
      <c r="A128" s="6" t="s">
        <v>167</v>
      </c>
      <c r="B128" s="76" t="s">
        <v>564</v>
      </c>
    </row>
    <row r="129" spans="1:2" x14ac:dyDescent="0.25">
      <c r="A129" s="6" t="s">
        <v>167</v>
      </c>
      <c r="B129" s="76" t="s">
        <v>564</v>
      </c>
    </row>
    <row r="130" spans="1:2" x14ac:dyDescent="0.25">
      <c r="A130" s="32" t="s">
        <v>167</v>
      </c>
      <c r="B130" s="77" t="s">
        <v>564</v>
      </c>
    </row>
    <row r="131" spans="1:2" x14ac:dyDescent="0.25">
      <c r="A131" s="32" t="s">
        <v>111</v>
      </c>
      <c r="B131" s="73" t="s">
        <v>564</v>
      </c>
    </row>
    <row r="132" spans="1:2" x14ac:dyDescent="0.25">
      <c r="A132" s="32" t="s">
        <v>111</v>
      </c>
      <c r="B132" s="73" t="s">
        <v>564</v>
      </c>
    </row>
    <row r="133" spans="1:2" x14ac:dyDescent="0.25">
      <c r="A133" s="32" t="s">
        <v>81</v>
      </c>
      <c r="B133" s="73" t="s">
        <v>564</v>
      </c>
    </row>
    <row r="134" spans="1:2" x14ac:dyDescent="0.25">
      <c r="A134" s="32" t="s">
        <v>594</v>
      </c>
      <c r="B134" s="77" t="s">
        <v>564</v>
      </c>
    </row>
    <row r="135" spans="1:2" x14ac:dyDescent="0.25">
      <c r="A135" s="6" t="s">
        <v>214</v>
      </c>
      <c r="B135" s="73" t="s">
        <v>564</v>
      </c>
    </row>
    <row r="136" spans="1:2" x14ac:dyDescent="0.25">
      <c r="A136" s="15" t="s">
        <v>214</v>
      </c>
      <c r="B136" s="73" t="str">
        <f>IF(A136=""," ",VLOOKUP(A136,'Профилиращ лист'!A:B,2,FALSE))</f>
        <v>ИЗБ</v>
      </c>
    </row>
    <row r="137" spans="1:2" x14ac:dyDescent="0.25">
      <c r="A137" s="32" t="s">
        <v>25</v>
      </c>
      <c r="B137" s="73" t="s">
        <v>564</v>
      </c>
    </row>
    <row r="138" spans="1:2" x14ac:dyDescent="0.25">
      <c r="A138" s="32" t="s">
        <v>591</v>
      </c>
      <c r="B138" s="73" t="s">
        <v>564</v>
      </c>
    </row>
    <row r="139" spans="1:2" x14ac:dyDescent="0.25">
      <c r="A139" s="32" t="s">
        <v>508</v>
      </c>
      <c r="B139" s="77" t="s">
        <v>564</v>
      </c>
    </row>
    <row r="140" spans="1:2" x14ac:dyDescent="0.25">
      <c r="A140" s="6" t="s">
        <v>151</v>
      </c>
      <c r="B140" s="76" t="s">
        <v>564</v>
      </c>
    </row>
    <row r="141" spans="1:2" x14ac:dyDescent="0.25">
      <c r="A141" s="6" t="s">
        <v>151</v>
      </c>
      <c r="B141" s="76" t="s">
        <v>564</v>
      </c>
    </row>
    <row r="142" spans="1:2" x14ac:dyDescent="0.25">
      <c r="A142" s="32" t="s">
        <v>151</v>
      </c>
      <c r="B142" s="77" t="s">
        <v>564</v>
      </c>
    </row>
    <row r="143" spans="1:2" x14ac:dyDescent="0.25">
      <c r="A143" s="32" t="s">
        <v>112</v>
      </c>
      <c r="B143" s="73" t="s">
        <v>564</v>
      </c>
    </row>
    <row r="144" spans="1:2" x14ac:dyDescent="0.25">
      <c r="A144" s="32" t="s">
        <v>112</v>
      </c>
      <c r="B144" s="73" t="s">
        <v>564</v>
      </c>
    </row>
    <row r="145" spans="1:2" x14ac:dyDescent="0.25">
      <c r="A145" s="32" t="s">
        <v>592</v>
      </c>
      <c r="B145" s="73" t="s">
        <v>564</v>
      </c>
    </row>
    <row r="146" spans="1:2" x14ac:dyDescent="0.25">
      <c r="A146" s="32" t="s">
        <v>592</v>
      </c>
      <c r="B146" s="77" t="s">
        <v>564</v>
      </c>
    </row>
    <row r="147" spans="1:2" x14ac:dyDescent="0.25">
      <c r="A147" s="32" t="s">
        <v>39</v>
      </c>
      <c r="B147" s="73" t="s">
        <v>564</v>
      </c>
    </row>
    <row r="148" spans="1:2" x14ac:dyDescent="0.25">
      <c r="A148" s="15" t="s">
        <v>242</v>
      </c>
      <c r="B148" s="73" t="s">
        <v>564</v>
      </c>
    </row>
    <row r="149" spans="1:2" x14ac:dyDescent="0.25">
      <c r="A149" s="32" t="s">
        <v>569</v>
      </c>
      <c r="B149" s="77" t="s">
        <v>564</v>
      </c>
    </row>
    <row r="150" spans="1:2" x14ac:dyDescent="0.25">
      <c r="A150" s="32" t="s">
        <v>122</v>
      </c>
      <c r="B150" s="73" t="s">
        <v>564</v>
      </c>
    </row>
    <row r="151" spans="1:2" x14ac:dyDescent="0.25">
      <c r="A151" s="32" t="s">
        <v>122</v>
      </c>
      <c r="B151" s="73" t="s">
        <v>564</v>
      </c>
    </row>
    <row r="152" spans="1:2" x14ac:dyDescent="0.25">
      <c r="A152" s="32" t="s">
        <v>89</v>
      </c>
      <c r="B152" s="73" t="s">
        <v>564</v>
      </c>
    </row>
    <row r="153" spans="1:2" x14ac:dyDescent="0.25">
      <c r="A153" s="32" t="s">
        <v>89</v>
      </c>
      <c r="B153" s="73" t="s">
        <v>564</v>
      </c>
    </row>
    <row r="154" spans="1:2" x14ac:dyDescent="0.25">
      <c r="A154" s="32" t="s">
        <v>89</v>
      </c>
      <c r="B154" s="77" t="s">
        <v>564</v>
      </c>
    </row>
    <row r="155" spans="1:2" x14ac:dyDescent="0.25">
      <c r="A155" s="32" t="s">
        <v>57</v>
      </c>
      <c r="B155" s="73" t="s">
        <v>564</v>
      </c>
    </row>
    <row r="156" spans="1:2" x14ac:dyDescent="0.25">
      <c r="A156" s="32" t="s">
        <v>570</v>
      </c>
      <c r="B156" s="77" t="s">
        <v>564</v>
      </c>
    </row>
    <row r="157" spans="1:2" x14ac:dyDescent="0.25">
      <c r="A157" s="32" t="s">
        <v>123</v>
      </c>
      <c r="B157" s="73" t="s">
        <v>564</v>
      </c>
    </row>
    <row r="158" spans="1:2" x14ac:dyDescent="0.25">
      <c r="A158" s="32" t="s">
        <v>123</v>
      </c>
      <c r="B158" s="73" t="s">
        <v>564</v>
      </c>
    </row>
    <row r="159" spans="1:2" x14ac:dyDescent="0.25">
      <c r="A159" s="32" t="s">
        <v>63</v>
      </c>
      <c r="B159" s="73" t="s">
        <v>564</v>
      </c>
    </row>
    <row r="160" spans="1:2" x14ac:dyDescent="0.25">
      <c r="A160" s="20" t="s">
        <v>127</v>
      </c>
      <c r="B160" s="73" t="s">
        <v>564</v>
      </c>
    </row>
    <row r="161" spans="1:2" x14ac:dyDescent="0.25">
      <c r="A161" s="20" t="s">
        <v>127</v>
      </c>
      <c r="B161" s="73" t="s">
        <v>564</v>
      </c>
    </row>
    <row r="162" spans="1:2" x14ac:dyDescent="0.25">
      <c r="A162" s="20" t="s">
        <v>64</v>
      </c>
      <c r="B162" s="73" t="s">
        <v>564</v>
      </c>
    </row>
    <row r="163" spans="1:2" x14ac:dyDescent="0.25">
      <c r="A163" s="20" t="s">
        <v>549</v>
      </c>
      <c r="B163" s="77" t="s">
        <v>563</v>
      </c>
    </row>
    <row r="164" spans="1:2" x14ac:dyDescent="0.25">
      <c r="A164" s="20" t="s">
        <v>512</v>
      </c>
      <c r="B164" s="73" t="s">
        <v>563</v>
      </c>
    </row>
    <row r="165" spans="1:2" x14ac:dyDescent="0.25">
      <c r="A165" s="20" t="s">
        <v>583</v>
      </c>
      <c r="B165" s="77" t="s">
        <v>563</v>
      </c>
    </row>
    <row r="166" spans="1:2" x14ac:dyDescent="0.25">
      <c r="A166" s="20" t="s">
        <v>428</v>
      </c>
      <c r="B166" s="77" t="s">
        <v>563</v>
      </c>
    </row>
    <row r="167" spans="1:2" x14ac:dyDescent="0.25">
      <c r="A167" s="20" t="s">
        <v>50</v>
      </c>
      <c r="B167" s="73" t="s">
        <v>563</v>
      </c>
    </row>
    <row r="168" spans="1:2" x14ac:dyDescent="0.25">
      <c r="A168" s="20" t="s">
        <v>116</v>
      </c>
      <c r="B168" s="73" t="s">
        <v>563</v>
      </c>
    </row>
    <row r="169" spans="1:2" x14ac:dyDescent="0.25">
      <c r="A169" s="20" t="s">
        <v>116</v>
      </c>
      <c r="B169" s="73" t="s">
        <v>563</v>
      </c>
    </row>
    <row r="170" spans="1:2" x14ac:dyDescent="0.25">
      <c r="A170" s="20" t="s">
        <v>91</v>
      </c>
      <c r="B170" s="73" t="s">
        <v>564</v>
      </c>
    </row>
    <row r="171" spans="1:2" x14ac:dyDescent="0.25">
      <c r="A171" s="12" t="s">
        <v>91</v>
      </c>
      <c r="B171" s="73" t="str">
        <f>IF(A171=""," ",VLOOKUP(A171,'Профилиращ лист'!A:B,2,FALSE))</f>
        <v>ИЗБ</v>
      </c>
    </row>
    <row r="172" spans="1:2" x14ac:dyDescent="0.25">
      <c r="A172" s="12" t="s">
        <v>91</v>
      </c>
      <c r="B172" s="73" t="str">
        <f>IF(A172=""," ",VLOOKUP(A172,'Профилиращ лист'!A:B,2,FALSE))</f>
        <v>ИЗБ</v>
      </c>
    </row>
    <row r="173" spans="1:2" x14ac:dyDescent="0.25">
      <c r="A173" s="20" t="s">
        <v>45</v>
      </c>
      <c r="B173" s="73" t="s">
        <v>565</v>
      </c>
    </row>
    <row r="174" spans="1:2" x14ac:dyDescent="0.25">
      <c r="A174" s="12" t="s">
        <v>45</v>
      </c>
      <c r="B174" s="73" t="str">
        <f>IF(A174=""," ",VLOOKUP(A174,'Профилиращ лист'!A:B,2,FALSE))</f>
        <v>ОФД</v>
      </c>
    </row>
    <row r="175" spans="1:2" x14ac:dyDescent="0.25">
      <c r="A175" s="12" t="s">
        <v>45</v>
      </c>
      <c r="B175" s="73" t="str">
        <f>IF(A175=""," ",VLOOKUP(A175,'Профилиращ лист'!A:B,2,FALSE))</f>
        <v>ОФД</v>
      </c>
    </row>
    <row r="176" spans="1:2" x14ac:dyDescent="0.25">
      <c r="A176" s="12" t="s">
        <v>45</v>
      </c>
      <c r="B176" s="76" t="e">
        <f>IF(A176=""," ",VLOOKUP(A176,[0]!_xlnm.Print_Area,11,FALSE))</f>
        <v>#REF!</v>
      </c>
    </row>
    <row r="177" spans="1:2" x14ac:dyDescent="0.25">
      <c r="A177" s="12" t="s">
        <v>45</v>
      </c>
      <c r="B177" s="76" t="s">
        <v>563</v>
      </c>
    </row>
    <row r="178" spans="1:2" x14ac:dyDescent="0.25">
      <c r="A178" s="12" t="s">
        <v>45</v>
      </c>
      <c r="B178" s="76" t="e">
        <f>IF(A178=""," ",VLOOKUP(A178,[0]!_xlnm.Print_Area,11,FALSE))</f>
        <v>#REF!</v>
      </c>
    </row>
    <row r="179" spans="1:2" x14ac:dyDescent="0.25">
      <c r="A179" s="12" t="s">
        <v>45</v>
      </c>
      <c r="B179" s="76" t="s">
        <v>563</v>
      </c>
    </row>
    <row r="180" spans="1:2" x14ac:dyDescent="0.25">
      <c r="A180" s="20" t="s">
        <v>45</v>
      </c>
      <c r="B180" s="77" t="s">
        <v>564</v>
      </c>
    </row>
    <row r="181" spans="1:2" x14ac:dyDescent="0.25">
      <c r="A181" s="20" t="s">
        <v>45</v>
      </c>
      <c r="B181" s="77" t="s">
        <v>563</v>
      </c>
    </row>
    <row r="182" spans="1:2" x14ac:dyDescent="0.25">
      <c r="A182" s="12" t="s">
        <v>146</v>
      </c>
      <c r="B182" s="76" t="s">
        <v>563</v>
      </c>
    </row>
    <row r="183" spans="1:2" x14ac:dyDescent="0.25">
      <c r="A183" s="15" t="s">
        <v>146</v>
      </c>
      <c r="B183" s="76" t="s">
        <v>563</v>
      </c>
    </row>
    <row r="184" spans="1:2" x14ac:dyDescent="0.25">
      <c r="A184" s="20" t="s">
        <v>16</v>
      </c>
      <c r="B184" s="73" t="s">
        <v>565</v>
      </c>
    </row>
    <row r="185" spans="1:2" x14ac:dyDescent="0.25">
      <c r="A185" s="20" t="s">
        <v>16</v>
      </c>
      <c r="B185" s="73" t="s">
        <v>565</v>
      </c>
    </row>
    <row r="186" spans="1:2" x14ac:dyDescent="0.25">
      <c r="A186" s="20" t="s">
        <v>16</v>
      </c>
      <c r="B186" s="73" t="s">
        <v>565</v>
      </c>
    </row>
    <row r="187" spans="1:2" x14ac:dyDescent="0.25">
      <c r="A187" s="20" t="s">
        <v>16</v>
      </c>
      <c r="B187" s="73" t="s">
        <v>563</v>
      </c>
    </row>
    <row r="188" spans="1:2" x14ac:dyDescent="0.25">
      <c r="A188" s="12" t="s">
        <v>16</v>
      </c>
      <c r="B188" s="73" t="str">
        <f>IF(A188=""," ",VLOOKUP(A188,'Профилиращ лист'!A:B,2,FALSE))</f>
        <v>ОФД</v>
      </c>
    </row>
    <row r="189" spans="1:2" x14ac:dyDescent="0.25">
      <c r="A189" s="12" t="s">
        <v>16</v>
      </c>
      <c r="B189" s="73" t="str">
        <f>IF(A189=""," ",VLOOKUP(A189,'Профилиращ лист'!A:B,2,FALSE))</f>
        <v>ОФД</v>
      </c>
    </row>
    <row r="190" spans="1:2" x14ac:dyDescent="0.25">
      <c r="A190" s="12" t="s">
        <v>16</v>
      </c>
      <c r="B190" s="76" t="e">
        <f>IF(A190=""," ",VLOOKUP(A190,[0]!_xlnm.Print_Area,11,FALSE))</f>
        <v>#REF!</v>
      </c>
    </row>
    <row r="191" spans="1:2" x14ac:dyDescent="0.25">
      <c r="A191" s="12" t="s">
        <v>16</v>
      </c>
      <c r="B191" s="76" t="e">
        <f>IF(A191=""," ",VLOOKUP(A191,[0]!_xlnm.Print_Area,11,FALSE))</f>
        <v>#REF!</v>
      </c>
    </row>
    <row r="192" spans="1:2" x14ac:dyDescent="0.25">
      <c r="A192" s="20" t="s">
        <v>16</v>
      </c>
      <c r="B192" s="77" t="s">
        <v>565</v>
      </c>
    </row>
    <row r="193" spans="1:2" x14ac:dyDescent="0.25">
      <c r="A193" s="20" t="s">
        <v>58</v>
      </c>
      <c r="B193" s="73" t="s">
        <v>563</v>
      </c>
    </row>
    <row r="194" spans="1:2" x14ac:dyDescent="0.25">
      <c r="A194" s="20" t="s">
        <v>58</v>
      </c>
      <c r="B194" s="73" t="s">
        <v>563</v>
      </c>
    </row>
    <row r="195" spans="1:2" x14ac:dyDescent="0.25">
      <c r="A195" s="8" t="s">
        <v>154</v>
      </c>
      <c r="B195" s="76" t="s">
        <v>565</v>
      </c>
    </row>
    <row r="196" spans="1:2" x14ac:dyDescent="0.25">
      <c r="A196" s="8" t="s">
        <v>154</v>
      </c>
      <c r="B196" s="76" t="s">
        <v>565</v>
      </c>
    </row>
    <row r="197" spans="1:2" x14ac:dyDescent="0.25">
      <c r="A197" s="20" t="s">
        <v>154</v>
      </c>
      <c r="B197" s="77" t="s">
        <v>565</v>
      </c>
    </row>
    <row r="198" spans="1:2" x14ac:dyDescent="0.25">
      <c r="A198" s="20" t="s">
        <v>66</v>
      </c>
      <c r="B198" s="73" t="s">
        <v>563</v>
      </c>
    </row>
    <row r="199" spans="1:2" x14ac:dyDescent="0.25">
      <c r="A199" s="12" t="s">
        <v>66</v>
      </c>
      <c r="B199" s="73" t="str">
        <f>IF(A199=""," ",VLOOKUP(A199,'Профилиращ лист'!A:B,2,FALSE))</f>
        <v>СПЕ</v>
      </c>
    </row>
    <row r="200" spans="1:2" x14ac:dyDescent="0.25">
      <c r="A200" s="12" t="s">
        <v>147</v>
      </c>
      <c r="B200" s="76" t="s">
        <v>563</v>
      </c>
    </row>
    <row r="201" spans="1:2" x14ac:dyDescent="0.25">
      <c r="A201" s="12" t="s">
        <v>147</v>
      </c>
      <c r="B201" s="76" t="s">
        <v>563</v>
      </c>
    </row>
    <row r="202" spans="1:2" x14ac:dyDescent="0.25">
      <c r="A202" s="12" t="s">
        <v>144</v>
      </c>
      <c r="B202" s="76" t="s">
        <v>563</v>
      </c>
    </row>
    <row r="203" spans="1:2" x14ac:dyDescent="0.25">
      <c r="A203" s="12" t="s">
        <v>144</v>
      </c>
      <c r="B203" s="76" t="s">
        <v>563</v>
      </c>
    </row>
    <row r="204" spans="1:2" x14ac:dyDescent="0.25">
      <c r="A204" s="20" t="s">
        <v>124</v>
      </c>
      <c r="B204" s="73" t="s">
        <v>563</v>
      </c>
    </row>
    <row r="205" spans="1:2" x14ac:dyDescent="0.25">
      <c r="A205" s="20" t="s">
        <v>124</v>
      </c>
      <c r="B205" s="73" t="s">
        <v>565</v>
      </c>
    </row>
    <row r="206" spans="1:2" x14ac:dyDescent="0.25">
      <c r="A206" s="20" t="s">
        <v>427</v>
      </c>
      <c r="B206" s="77" t="s">
        <v>563</v>
      </c>
    </row>
    <row r="207" spans="1:2" x14ac:dyDescent="0.25">
      <c r="A207" s="20" t="s">
        <v>427</v>
      </c>
      <c r="B207" s="77" t="s">
        <v>563</v>
      </c>
    </row>
    <row r="208" spans="1:2" x14ac:dyDescent="0.25">
      <c r="A208" s="20" t="s">
        <v>426</v>
      </c>
      <c r="B208" s="77" t="s">
        <v>563</v>
      </c>
    </row>
    <row r="209" spans="1:2" x14ac:dyDescent="0.25">
      <c r="A209" s="20" t="s">
        <v>426</v>
      </c>
      <c r="B209" s="77" t="s">
        <v>563</v>
      </c>
    </row>
    <row r="210" spans="1:2" x14ac:dyDescent="0.25">
      <c r="A210" s="12" t="s">
        <v>161</v>
      </c>
      <c r="B210" s="76" t="s">
        <v>563</v>
      </c>
    </row>
    <row r="211" spans="1:2" x14ac:dyDescent="0.25">
      <c r="A211" s="12" t="s">
        <v>161</v>
      </c>
      <c r="B211" s="76" t="s">
        <v>563</v>
      </c>
    </row>
    <row r="212" spans="1:2" x14ac:dyDescent="0.25">
      <c r="A212" s="12" t="s">
        <v>159</v>
      </c>
      <c r="B212" s="76" t="s">
        <v>563</v>
      </c>
    </row>
    <row r="213" spans="1:2" x14ac:dyDescent="0.25">
      <c r="A213" s="12" t="s">
        <v>159</v>
      </c>
      <c r="B213" s="76" t="s">
        <v>563</v>
      </c>
    </row>
    <row r="214" spans="1:2" x14ac:dyDescent="0.25">
      <c r="A214" s="20" t="s">
        <v>537</v>
      </c>
      <c r="B214" s="73" t="s">
        <v>567</v>
      </c>
    </row>
    <row r="215" spans="1:2" x14ac:dyDescent="0.25">
      <c r="A215" s="16" t="s">
        <v>9</v>
      </c>
      <c r="B215" s="76"/>
    </row>
    <row r="216" spans="1:2" x14ac:dyDescent="0.25">
      <c r="A216" s="16" t="s">
        <v>9</v>
      </c>
      <c r="B216" s="76"/>
    </row>
    <row r="217" spans="1:2" x14ac:dyDescent="0.25">
      <c r="A217" s="20" t="s">
        <v>9</v>
      </c>
      <c r="B217" s="77"/>
    </row>
    <row r="218" spans="1:2" x14ac:dyDescent="0.25">
      <c r="A218" s="16" t="s">
        <v>21</v>
      </c>
    </row>
    <row r="219" spans="1:2" x14ac:dyDescent="0.25">
      <c r="A219" s="16" t="s">
        <v>21</v>
      </c>
      <c r="B219" s="76"/>
    </row>
    <row r="220" spans="1:2" x14ac:dyDescent="0.25">
      <c r="A220" s="16" t="s">
        <v>21</v>
      </c>
      <c r="B220" s="76"/>
    </row>
    <row r="221" spans="1:2" x14ac:dyDescent="0.25">
      <c r="A221" s="20" t="s">
        <v>21</v>
      </c>
      <c r="B221" s="77"/>
    </row>
    <row r="222" spans="1:2" x14ac:dyDescent="0.25">
      <c r="A222" s="16" t="s">
        <v>55</v>
      </c>
    </row>
    <row r="223" spans="1:2" x14ac:dyDescent="0.25">
      <c r="A223" s="16" t="s">
        <v>55</v>
      </c>
      <c r="B223" s="76"/>
    </row>
    <row r="224" spans="1:2" x14ac:dyDescent="0.25">
      <c r="A224" s="16" t="s">
        <v>55</v>
      </c>
      <c r="B224" s="76"/>
    </row>
    <row r="225" spans="1:2" x14ac:dyDescent="0.25">
      <c r="A225" s="20" t="s">
        <v>55</v>
      </c>
      <c r="B225" s="77"/>
    </row>
    <row r="226" spans="1:2" x14ac:dyDescent="0.25">
      <c r="A226" s="16" t="s">
        <v>99</v>
      </c>
    </row>
    <row r="227" spans="1:2" x14ac:dyDescent="0.25">
      <c r="A227" s="16" t="s">
        <v>99</v>
      </c>
      <c r="B227" s="76"/>
    </row>
    <row r="228" spans="1:2" x14ac:dyDescent="0.25">
      <c r="A228" s="16" t="s">
        <v>99</v>
      </c>
      <c r="B228" s="76"/>
    </row>
    <row r="229" spans="1:2" x14ac:dyDescent="0.25">
      <c r="A229" s="20" t="s">
        <v>99</v>
      </c>
      <c r="B229" s="77"/>
    </row>
    <row r="230" spans="1:2" x14ac:dyDescent="0.25">
      <c r="A230" s="16" t="s">
        <v>37</v>
      </c>
    </row>
    <row r="231" spans="1:2" x14ac:dyDescent="0.25">
      <c r="A231" s="16" t="s">
        <v>37</v>
      </c>
      <c r="B231" s="76"/>
    </row>
    <row r="232" spans="1:2" x14ac:dyDescent="0.25">
      <c r="A232" s="16" t="s">
        <v>37</v>
      </c>
      <c r="B232" s="76"/>
    </row>
    <row r="233" spans="1:2" x14ac:dyDescent="0.25">
      <c r="A233" s="20" t="s">
        <v>37</v>
      </c>
      <c r="B233" s="77"/>
    </row>
    <row r="234" spans="1:2" x14ac:dyDescent="0.25">
      <c r="A234" s="16" t="s">
        <v>28</v>
      </c>
    </row>
    <row r="235" spans="1:2" x14ac:dyDescent="0.25">
      <c r="A235" s="16" t="s">
        <v>28</v>
      </c>
      <c r="B235" s="76"/>
    </row>
    <row r="236" spans="1:2" x14ac:dyDescent="0.25">
      <c r="A236" s="16" t="s">
        <v>28</v>
      </c>
      <c r="B236" s="76"/>
    </row>
    <row r="237" spans="1:2" x14ac:dyDescent="0.25">
      <c r="A237" s="20" t="s">
        <v>28</v>
      </c>
      <c r="B237" s="77"/>
    </row>
    <row r="238" spans="1:2" x14ac:dyDescent="0.25">
      <c r="A238" s="16" t="s">
        <v>42</v>
      </c>
    </row>
    <row r="239" spans="1:2" x14ac:dyDescent="0.25">
      <c r="A239" s="16" t="s">
        <v>42</v>
      </c>
      <c r="B239" s="76"/>
    </row>
    <row r="240" spans="1:2" x14ac:dyDescent="0.25">
      <c r="A240" s="16" t="s">
        <v>42</v>
      </c>
      <c r="B240" s="76"/>
    </row>
    <row r="241" spans="1:2" x14ac:dyDescent="0.25">
      <c r="A241" s="20" t="s">
        <v>42</v>
      </c>
      <c r="B241" s="77"/>
    </row>
    <row r="242" spans="1:2" x14ac:dyDescent="0.25">
      <c r="A242" s="16" t="s">
        <v>49</v>
      </c>
    </row>
    <row r="243" spans="1:2" x14ac:dyDescent="0.25">
      <c r="A243" s="16" t="s">
        <v>49</v>
      </c>
      <c r="B243" s="76"/>
    </row>
    <row r="244" spans="1:2" x14ac:dyDescent="0.25">
      <c r="A244" s="16" t="s">
        <v>49</v>
      </c>
      <c r="B244" s="76"/>
    </row>
    <row r="245" spans="1:2" x14ac:dyDescent="0.25">
      <c r="A245" s="20" t="s">
        <v>49</v>
      </c>
      <c r="B245" s="77"/>
    </row>
    <row r="246" spans="1:2" x14ac:dyDescent="0.25">
      <c r="A246" s="20" t="s">
        <v>76</v>
      </c>
      <c r="B246" s="73" t="s">
        <v>565</v>
      </c>
    </row>
    <row r="247" spans="1:2" x14ac:dyDescent="0.25">
      <c r="A247" s="12" t="s">
        <v>76</v>
      </c>
      <c r="B247" s="73" t="str">
        <f>IF(A247=""," ",VLOOKUP(A247,'Профилиращ лист'!A:B,2,FALSE))</f>
        <v>ОФД</v>
      </c>
    </row>
    <row r="248" spans="1:2" x14ac:dyDescent="0.25">
      <c r="A248" s="6" t="s">
        <v>76</v>
      </c>
      <c r="B248" s="76" t="s">
        <v>565</v>
      </c>
    </row>
    <row r="249" spans="1:2" x14ac:dyDescent="0.25">
      <c r="A249" s="6" t="s">
        <v>76</v>
      </c>
      <c r="B249" s="76" t="s">
        <v>565</v>
      </c>
    </row>
    <row r="250" spans="1:2" x14ac:dyDescent="0.25">
      <c r="A250" s="32" t="s">
        <v>76</v>
      </c>
      <c r="B250" s="77" t="s">
        <v>565</v>
      </c>
    </row>
    <row r="251" spans="1:2" x14ac:dyDescent="0.25">
      <c r="A251" s="32" t="s">
        <v>553</v>
      </c>
      <c r="B251" s="77" t="s">
        <v>563</v>
      </c>
    </row>
    <row r="252" spans="1:2" x14ac:dyDescent="0.25">
      <c r="A252" s="32" t="s">
        <v>551</v>
      </c>
      <c r="B252" s="77" t="s">
        <v>563</v>
      </c>
    </row>
    <row r="253" spans="1:2" x14ac:dyDescent="0.25">
      <c r="A253" s="15" t="s">
        <v>136</v>
      </c>
      <c r="B253" s="76" t="s">
        <v>565</v>
      </c>
    </row>
    <row r="254" spans="1:2" x14ac:dyDescent="0.25">
      <c r="A254" s="15" t="s">
        <v>136</v>
      </c>
      <c r="B254" s="76" t="s">
        <v>565</v>
      </c>
    </row>
    <row r="255" spans="1:2" x14ac:dyDescent="0.25">
      <c r="A255" s="32" t="s">
        <v>136</v>
      </c>
      <c r="B255" s="77" t="s">
        <v>565</v>
      </c>
    </row>
    <row r="256" spans="1:2" x14ac:dyDescent="0.25">
      <c r="A256" s="32" t="s">
        <v>425</v>
      </c>
      <c r="B256" s="77" t="s">
        <v>563</v>
      </c>
    </row>
    <row r="257" spans="1:2" x14ac:dyDescent="0.25">
      <c r="A257" s="15" t="s">
        <v>140</v>
      </c>
      <c r="B257" s="76" t="s">
        <v>563</v>
      </c>
    </row>
    <row r="258" spans="1:2" x14ac:dyDescent="0.25">
      <c r="A258" s="15" t="s">
        <v>158</v>
      </c>
      <c r="B258" s="76" t="s">
        <v>563</v>
      </c>
    </row>
    <row r="259" spans="1:2" x14ac:dyDescent="0.25">
      <c r="A259" s="32" t="s">
        <v>586</v>
      </c>
      <c r="B259" s="77" t="s">
        <v>565</v>
      </c>
    </row>
    <row r="260" spans="1:2" x14ac:dyDescent="0.25">
      <c r="A260" s="32" t="s">
        <v>585</v>
      </c>
      <c r="B260" s="77" t="s">
        <v>565</v>
      </c>
    </row>
    <row r="261" spans="1:2" x14ac:dyDescent="0.25">
      <c r="A261" s="32" t="s">
        <v>575</v>
      </c>
      <c r="B261" s="77" t="s">
        <v>565</v>
      </c>
    </row>
    <row r="262" spans="1:2" x14ac:dyDescent="0.25">
      <c r="A262" s="32" t="s">
        <v>530</v>
      </c>
      <c r="B262" s="73" t="s">
        <v>567</v>
      </c>
    </row>
    <row r="263" spans="1:2" x14ac:dyDescent="0.25">
      <c r="A263" s="32" t="s">
        <v>29</v>
      </c>
      <c r="B263" s="73" t="s">
        <v>562</v>
      </c>
    </row>
    <row r="264" spans="1:2" x14ac:dyDescent="0.25">
      <c r="A264" s="32" t="s">
        <v>544</v>
      </c>
      <c r="B264" s="77" t="s">
        <v>563</v>
      </c>
    </row>
    <row r="265" spans="1:2" x14ac:dyDescent="0.25">
      <c r="A265" s="32" t="s">
        <v>547</v>
      </c>
      <c r="B265" s="77" t="s">
        <v>563</v>
      </c>
    </row>
    <row r="266" spans="1:2" x14ac:dyDescent="0.25">
      <c r="A266" s="32" t="s">
        <v>558</v>
      </c>
      <c r="B266" s="77" t="s">
        <v>563</v>
      </c>
    </row>
    <row r="267" spans="1:2" x14ac:dyDescent="0.25">
      <c r="A267" s="32" t="s">
        <v>550</v>
      </c>
      <c r="B267" s="77" t="s">
        <v>563</v>
      </c>
    </row>
    <row r="268" spans="1:2" x14ac:dyDescent="0.25">
      <c r="A268" s="32" t="s">
        <v>526</v>
      </c>
      <c r="B268" s="73" t="s">
        <v>563</v>
      </c>
    </row>
    <row r="269" spans="1:2" x14ac:dyDescent="0.25">
      <c r="A269" s="32" t="s">
        <v>96</v>
      </c>
      <c r="B269" s="73" t="s">
        <v>562</v>
      </c>
    </row>
    <row r="270" spans="1:2" x14ac:dyDescent="0.25">
      <c r="A270" s="15" t="s">
        <v>96</v>
      </c>
      <c r="B270" s="73" t="str">
        <f>IF(A270=""," ",VLOOKUP(A270,'Профилиращ лист'!A:B,2,FALSE))</f>
        <v>ПЕД</v>
      </c>
    </row>
    <row r="271" spans="1:2" x14ac:dyDescent="0.25">
      <c r="A271" s="32" t="s">
        <v>59</v>
      </c>
      <c r="B271" s="73" t="s">
        <v>562</v>
      </c>
    </row>
    <row r="272" spans="1:2" x14ac:dyDescent="0.25">
      <c r="A272" s="15" t="s">
        <v>59</v>
      </c>
      <c r="B272" s="73" t="str">
        <f>IF(A272=""," ",VLOOKUP(A272,'Профилиращ лист'!A:B,2,FALSE))</f>
        <v>ПЕД</v>
      </c>
    </row>
    <row r="273" spans="1:2" x14ac:dyDescent="0.25">
      <c r="A273" s="15" t="s">
        <v>59</v>
      </c>
      <c r="B273" s="76" t="e">
        <f>IF(A273=""," ",VLOOKUP(A273,[0]!_xlnm.Print_Area,11,FALSE))</f>
        <v>#REF!</v>
      </c>
    </row>
    <row r="274" spans="1:2" x14ac:dyDescent="0.25">
      <c r="A274" s="15" t="s">
        <v>59</v>
      </c>
      <c r="B274" s="76" t="e">
        <f>IF(A274=""," ",VLOOKUP(A274,[0]!_xlnm.Print_Area,11,FALSE))</f>
        <v>#REF!</v>
      </c>
    </row>
    <row r="275" spans="1:2" x14ac:dyDescent="0.25">
      <c r="A275" s="32" t="s">
        <v>59</v>
      </c>
      <c r="B275" s="77" t="s">
        <v>562</v>
      </c>
    </row>
    <row r="276" spans="1:2" x14ac:dyDescent="0.25">
      <c r="A276" s="32" t="s">
        <v>423</v>
      </c>
      <c r="B276" s="73" t="s">
        <v>562</v>
      </c>
    </row>
    <row r="277" spans="1:2" x14ac:dyDescent="0.25">
      <c r="A277" s="15" t="s">
        <v>423</v>
      </c>
      <c r="B277" s="73" t="str">
        <f>IF(A277=""," ",VLOOKUP(A277,'Профилиращ лист'!A:B,2,FALSE))</f>
        <v>ПЕД</v>
      </c>
    </row>
    <row r="278" spans="1:2" x14ac:dyDescent="0.25">
      <c r="A278" s="15" t="s">
        <v>423</v>
      </c>
      <c r="B278" s="76" t="e">
        <f>IF(A278=""," ",VLOOKUP(A278,[0]!_xlnm.Print_Area,11,FALSE))</f>
        <v>#REF!</v>
      </c>
    </row>
    <row r="279" spans="1:2" x14ac:dyDescent="0.25">
      <c r="A279" s="15" t="s">
        <v>423</v>
      </c>
      <c r="B279" s="76" t="e">
        <f>IF(A279=""," ",VLOOKUP(A279,[0]!_xlnm.Print_Area,11,FALSE))</f>
        <v>#REF!</v>
      </c>
    </row>
    <row r="280" spans="1:2" x14ac:dyDescent="0.25">
      <c r="A280" s="32" t="s">
        <v>423</v>
      </c>
      <c r="B280" s="77" t="s">
        <v>562</v>
      </c>
    </row>
    <row r="281" spans="1:2" x14ac:dyDescent="0.25">
      <c r="A281" s="32" t="s">
        <v>118</v>
      </c>
      <c r="B281" s="73" t="s">
        <v>562</v>
      </c>
    </row>
    <row r="282" spans="1:2" x14ac:dyDescent="0.25">
      <c r="A282" s="32" t="s">
        <v>118</v>
      </c>
      <c r="B282" s="73" t="s">
        <v>562</v>
      </c>
    </row>
    <row r="283" spans="1:2" x14ac:dyDescent="0.25">
      <c r="A283" s="32" t="s">
        <v>572</v>
      </c>
      <c r="B283" s="77" t="s">
        <v>562</v>
      </c>
    </row>
    <row r="284" spans="1:2" x14ac:dyDescent="0.25">
      <c r="A284" s="32" t="s">
        <v>527</v>
      </c>
      <c r="B284" s="73" t="s">
        <v>563</v>
      </c>
    </row>
    <row r="285" spans="1:2" x14ac:dyDescent="0.25">
      <c r="A285" s="15" t="s">
        <v>299</v>
      </c>
      <c r="B285" s="73" t="s">
        <v>563</v>
      </c>
    </row>
    <row r="286" spans="1:2" x14ac:dyDescent="0.25">
      <c r="A286" s="32" t="s">
        <v>518</v>
      </c>
      <c r="B286" s="73" t="s">
        <v>563</v>
      </c>
    </row>
    <row r="287" spans="1:2" x14ac:dyDescent="0.25">
      <c r="A287" s="32" t="s">
        <v>542</v>
      </c>
      <c r="B287" s="77" t="s">
        <v>563</v>
      </c>
    </row>
    <row r="288" spans="1:2" x14ac:dyDescent="0.25">
      <c r="A288" s="32" t="s">
        <v>541</v>
      </c>
      <c r="B288" s="77" t="s">
        <v>563</v>
      </c>
    </row>
    <row r="289" spans="1:2" x14ac:dyDescent="0.25">
      <c r="A289" s="32" t="s">
        <v>582</v>
      </c>
      <c r="B289" s="77" t="s">
        <v>563</v>
      </c>
    </row>
    <row r="290" spans="1:2" x14ac:dyDescent="0.25">
      <c r="A290" s="32" t="s">
        <v>521</v>
      </c>
      <c r="B290" s="73" t="s">
        <v>563</v>
      </c>
    </row>
    <row r="291" spans="1:2" x14ac:dyDescent="0.25">
      <c r="A291" s="32" t="s">
        <v>35</v>
      </c>
      <c r="B291" s="73" t="s">
        <v>562</v>
      </c>
    </row>
    <row r="292" spans="1:2" x14ac:dyDescent="0.25">
      <c r="A292" s="32" t="s">
        <v>35</v>
      </c>
      <c r="B292" s="73" t="s">
        <v>562</v>
      </c>
    </row>
    <row r="293" spans="1:2" x14ac:dyDescent="0.25">
      <c r="A293" s="32" t="s">
        <v>35</v>
      </c>
      <c r="B293" s="73" t="s">
        <v>562</v>
      </c>
    </row>
    <row r="294" spans="1:2" x14ac:dyDescent="0.25">
      <c r="A294" s="32" t="s">
        <v>35</v>
      </c>
      <c r="B294" s="73" t="s">
        <v>567</v>
      </c>
    </row>
    <row r="295" spans="1:2" x14ac:dyDescent="0.25">
      <c r="A295" s="15" t="s">
        <v>35</v>
      </c>
      <c r="B295" s="73" t="str">
        <f>IF(A295=""," ",VLOOKUP(A295,'Профилиращ лист'!A:B,2,FALSE))</f>
        <v>ПЕД</v>
      </c>
    </row>
    <row r="296" spans="1:2" x14ac:dyDescent="0.25">
      <c r="A296" s="32" t="s">
        <v>35</v>
      </c>
      <c r="B296" s="77" t="s">
        <v>562</v>
      </c>
    </row>
    <row r="297" spans="1:2" x14ac:dyDescent="0.25">
      <c r="A297" s="15" t="s">
        <v>35</v>
      </c>
      <c r="B297" s="76" t="e">
        <f>IF(A297=""," ",VLOOKUP(A297,[0]!_xlnm.Print_Area,11,FALSE))</f>
        <v>#REF!</v>
      </c>
    </row>
    <row r="298" spans="1:2" x14ac:dyDescent="0.25">
      <c r="A298" s="15" t="s">
        <v>35</v>
      </c>
      <c r="B298" s="76" t="e">
        <f>IF(A298=""," ",VLOOKUP(A298,[0]!_xlnm.Print_Area,11,FALSE))</f>
        <v>#REF!</v>
      </c>
    </row>
    <row r="299" spans="1:2" x14ac:dyDescent="0.25">
      <c r="A299" s="32" t="s">
        <v>35</v>
      </c>
      <c r="B299" s="77" t="s">
        <v>562</v>
      </c>
    </row>
    <row r="300" spans="1:2" x14ac:dyDescent="0.25">
      <c r="A300" s="6" t="s">
        <v>134</v>
      </c>
      <c r="B300" s="76" t="s">
        <v>567</v>
      </c>
    </row>
    <row r="301" spans="1:2" x14ac:dyDescent="0.25">
      <c r="A301" s="15" t="s">
        <v>134</v>
      </c>
      <c r="B301" s="76" t="s">
        <v>567</v>
      </c>
    </row>
    <row r="302" spans="1:2" x14ac:dyDescent="0.25">
      <c r="A302" s="15" t="s">
        <v>134</v>
      </c>
      <c r="B302" s="76" t="s">
        <v>567</v>
      </c>
    </row>
    <row r="303" spans="1:2" x14ac:dyDescent="0.25">
      <c r="A303" s="15" t="s">
        <v>134</v>
      </c>
      <c r="B303" s="76" t="s">
        <v>567</v>
      </c>
    </row>
    <row r="304" spans="1:2" x14ac:dyDescent="0.25">
      <c r="A304" s="15" t="s">
        <v>134</v>
      </c>
      <c r="B304" s="76" t="s">
        <v>567</v>
      </c>
    </row>
    <row r="305" spans="1:2" x14ac:dyDescent="0.25">
      <c r="A305" s="15" t="s">
        <v>134</v>
      </c>
      <c r="B305" s="76" t="s">
        <v>567</v>
      </c>
    </row>
    <row r="306" spans="1:2" x14ac:dyDescent="0.25">
      <c r="A306" s="15" t="s">
        <v>134</v>
      </c>
      <c r="B306" s="76" t="s">
        <v>567</v>
      </c>
    </row>
    <row r="307" spans="1:2" x14ac:dyDescent="0.25">
      <c r="A307" s="15" t="s">
        <v>134</v>
      </c>
      <c r="B307" s="76" t="s">
        <v>567</v>
      </c>
    </row>
    <row r="308" spans="1:2" x14ac:dyDescent="0.25">
      <c r="A308" s="15" t="s">
        <v>134</v>
      </c>
      <c r="B308" s="76" t="s">
        <v>567</v>
      </c>
    </row>
    <row r="309" spans="1:2" x14ac:dyDescent="0.25">
      <c r="A309" s="15" t="s">
        <v>145</v>
      </c>
      <c r="B309" s="76" t="s">
        <v>567</v>
      </c>
    </row>
    <row r="310" spans="1:2" x14ac:dyDescent="0.25">
      <c r="A310" s="32" t="s">
        <v>538</v>
      </c>
      <c r="B310" s="73" t="s">
        <v>567</v>
      </c>
    </row>
    <row r="311" spans="1:2" x14ac:dyDescent="0.25">
      <c r="A311" s="32" t="s">
        <v>538</v>
      </c>
      <c r="B311" s="77" t="s">
        <v>567</v>
      </c>
    </row>
    <row r="312" spans="1:2" x14ac:dyDescent="0.25">
      <c r="A312" s="32" t="s">
        <v>559</v>
      </c>
      <c r="B312" s="77" t="s">
        <v>567</v>
      </c>
    </row>
    <row r="313" spans="1:2" x14ac:dyDescent="0.25">
      <c r="A313" s="32" t="s">
        <v>539</v>
      </c>
      <c r="B313" s="73" t="s">
        <v>567</v>
      </c>
    </row>
    <row r="314" spans="1:2" x14ac:dyDescent="0.25">
      <c r="A314" s="32" t="s">
        <v>467</v>
      </c>
      <c r="B314" s="77" t="s">
        <v>563</v>
      </c>
    </row>
    <row r="315" spans="1:2" x14ac:dyDescent="0.25">
      <c r="A315" s="32" t="s">
        <v>77</v>
      </c>
      <c r="B315" s="73" t="s">
        <v>562</v>
      </c>
    </row>
    <row r="316" spans="1:2" x14ac:dyDescent="0.25">
      <c r="A316" s="32" t="s">
        <v>469</v>
      </c>
      <c r="B316" s="77" t="s">
        <v>562</v>
      </c>
    </row>
    <row r="317" spans="1:2" x14ac:dyDescent="0.25">
      <c r="A317" s="32" t="s">
        <v>102</v>
      </c>
      <c r="B317" s="73" t="s">
        <v>562</v>
      </c>
    </row>
    <row r="318" spans="1:2" x14ac:dyDescent="0.25">
      <c r="A318" s="15" t="s">
        <v>102</v>
      </c>
      <c r="B318" s="73" t="str">
        <f>IF(A318=""," ",VLOOKUP(A318,'Профилиращ лист'!A:B,2,FALSE))</f>
        <v>ПЕД</v>
      </c>
    </row>
    <row r="319" spans="1:2" x14ac:dyDescent="0.25">
      <c r="A319" s="32" t="s">
        <v>67</v>
      </c>
      <c r="B319" s="73" t="s">
        <v>562</v>
      </c>
    </row>
    <row r="320" spans="1:2" x14ac:dyDescent="0.25">
      <c r="A320" s="15" t="s">
        <v>67</v>
      </c>
      <c r="B320" s="73" t="str">
        <f>IF(A320=""," ",VLOOKUP(A320,'Профилиращ лист'!A:B,2,FALSE))</f>
        <v>ПЕД</v>
      </c>
    </row>
    <row r="321" spans="1:2" x14ac:dyDescent="0.25">
      <c r="A321" s="15" t="s">
        <v>67</v>
      </c>
      <c r="B321" s="76" t="e">
        <f>IF(A321=""," ",VLOOKUP(A321,[0]!_xlnm.Print_Area,11,FALSE))</f>
        <v>#REF!</v>
      </c>
    </row>
    <row r="322" spans="1:2" x14ac:dyDescent="0.25">
      <c r="A322" s="15" t="s">
        <v>67</v>
      </c>
      <c r="B322" s="76" t="e">
        <f>IF(A322=""," ",VLOOKUP(A322,[0]!_xlnm.Print_Area,11,FALSE))</f>
        <v>#REF!</v>
      </c>
    </row>
    <row r="323" spans="1:2" x14ac:dyDescent="0.25">
      <c r="A323" s="32" t="s">
        <v>67</v>
      </c>
      <c r="B323" s="77" t="s">
        <v>562</v>
      </c>
    </row>
    <row r="324" spans="1:2" x14ac:dyDescent="0.25">
      <c r="A324" s="32" t="s">
        <v>128</v>
      </c>
      <c r="B324" s="73" t="s">
        <v>562</v>
      </c>
    </row>
    <row r="325" spans="1:2" x14ac:dyDescent="0.25">
      <c r="A325" s="32" t="s">
        <v>128</v>
      </c>
      <c r="B325" s="73" t="s">
        <v>562</v>
      </c>
    </row>
    <row r="326" spans="1:2" x14ac:dyDescent="0.25">
      <c r="A326" s="32" t="s">
        <v>30</v>
      </c>
      <c r="B326" s="73" t="s">
        <v>562</v>
      </c>
    </row>
    <row r="327" spans="1:2" x14ac:dyDescent="0.25">
      <c r="A327" s="32" t="s">
        <v>30</v>
      </c>
      <c r="B327" s="73" t="s">
        <v>562</v>
      </c>
    </row>
    <row r="328" spans="1:2" x14ac:dyDescent="0.25">
      <c r="A328" s="32" t="s">
        <v>30</v>
      </c>
      <c r="B328" s="73" t="s">
        <v>562</v>
      </c>
    </row>
    <row r="329" spans="1:2" x14ac:dyDescent="0.25">
      <c r="A329" s="32" t="s">
        <v>30</v>
      </c>
      <c r="B329" s="73" t="s">
        <v>563</v>
      </c>
    </row>
    <row r="330" spans="1:2" x14ac:dyDescent="0.25">
      <c r="A330" s="15" t="s">
        <v>30</v>
      </c>
      <c r="B330" s="73" t="str">
        <f>IF(A330=""," ",VLOOKUP(A330,'Профилиращ лист'!A:B,2,FALSE))</f>
        <v>ПЕД</v>
      </c>
    </row>
    <row r="331" spans="1:2" x14ac:dyDescent="0.25">
      <c r="A331" s="32" t="s">
        <v>30</v>
      </c>
      <c r="B331" s="77" t="s">
        <v>562</v>
      </c>
    </row>
    <row r="332" spans="1:2" x14ac:dyDescent="0.25">
      <c r="A332" s="15" t="s">
        <v>30</v>
      </c>
      <c r="B332" s="76" t="e">
        <f>IF(A332=""," ",VLOOKUP(A332,[0]!_xlnm.Print_Area,11,FALSE))</f>
        <v>#REF!</v>
      </c>
    </row>
    <row r="333" spans="1:2" x14ac:dyDescent="0.25">
      <c r="A333" s="15" t="s">
        <v>30</v>
      </c>
      <c r="B333" s="76" t="e">
        <f>IF(A333=""," ",VLOOKUP(A333,[0]!_xlnm.Print_Area,11,FALSE))</f>
        <v>#REF!</v>
      </c>
    </row>
    <row r="334" spans="1:2" x14ac:dyDescent="0.25">
      <c r="A334" s="32" t="s">
        <v>30</v>
      </c>
      <c r="B334" s="77" t="s">
        <v>562</v>
      </c>
    </row>
    <row r="335" spans="1:2" x14ac:dyDescent="0.25">
      <c r="A335" s="32" t="s">
        <v>556</v>
      </c>
      <c r="B335" s="77" t="s">
        <v>563</v>
      </c>
    </row>
    <row r="336" spans="1:2" x14ac:dyDescent="0.25">
      <c r="A336" s="15" t="s">
        <v>142</v>
      </c>
      <c r="B336" s="73" t="s">
        <v>565</v>
      </c>
    </row>
    <row r="337" spans="1:2" x14ac:dyDescent="0.25">
      <c r="A337" s="15" t="s">
        <v>142</v>
      </c>
      <c r="B337" s="76" t="s">
        <v>565</v>
      </c>
    </row>
    <row r="338" spans="1:2" x14ac:dyDescent="0.25">
      <c r="A338" s="15" t="s">
        <v>142</v>
      </c>
      <c r="B338" s="76" t="s">
        <v>565</v>
      </c>
    </row>
    <row r="339" spans="1:2" x14ac:dyDescent="0.25">
      <c r="A339" s="32" t="s">
        <v>142</v>
      </c>
      <c r="B339" s="77" t="s">
        <v>565</v>
      </c>
    </row>
    <row r="340" spans="1:2" x14ac:dyDescent="0.25">
      <c r="A340" s="32" t="s">
        <v>108</v>
      </c>
      <c r="B340" s="73" t="s">
        <v>563</v>
      </c>
    </row>
    <row r="341" spans="1:2" x14ac:dyDescent="0.25">
      <c r="A341" s="32" t="s">
        <v>108</v>
      </c>
      <c r="B341" s="73" t="s">
        <v>563</v>
      </c>
    </row>
    <row r="342" spans="1:2" x14ac:dyDescent="0.25">
      <c r="A342" s="32" t="s">
        <v>113</v>
      </c>
      <c r="B342" s="73" t="s">
        <v>563</v>
      </c>
    </row>
    <row r="343" spans="1:2" x14ac:dyDescent="0.25">
      <c r="A343" s="32" t="s">
        <v>113</v>
      </c>
      <c r="B343" s="73" t="s">
        <v>565</v>
      </c>
    </row>
    <row r="344" spans="1:2" x14ac:dyDescent="0.25">
      <c r="A344" s="32" t="s">
        <v>38</v>
      </c>
      <c r="B344" s="73" t="s">
        <v>565</v>
      </c>
    </row>
    <row r="345" spans="1:2" x14ac:dyDescent="0.25">
      <c r="A345" s="32" t="s">
        <v>38</v>
      </c>
      <c r="B345" s="73" t="s">
        <v>565</v>
      </c>
    </row>
    <row r="346" spans="1:2" x14ac:dyDescent="0.25">
      <c r="A346" s="32" t="s">
        <v>38</v>
      </c>
      <c r="B346" s="73" t="s">
        <v>565</v>
      </c>
    </row>
    <row r="347" spans="1:2" x14ac:dyDescent="0.25">
      <c r="A347" s="32" t="s">
        <v>46</v>
      </c>
      <c r="B347" s="73" t="s">
        <v>565</v>
      </c>
    </row>
    <row r="348" spans="1:2" x14ac:dyDescent="0.25">
      <c r="A348" s="32" t="s">
        <v>51</v>
      </c>
      <c r="B348" s="73" t="s">
        <v>565</v>
      </c>
    </row>
    <row r="349" spans="1:2" x14ac:dyDescent="0.25">
      <c r="A349" s="32" t="s">
        <v>51</v>
      </c>
      <c r="B349" s="73" t="s">
        <v>565</v>
      </c>
    </row>
    <row r="350" spans="1:2" x14ac:dyDescent="0.25">
      <c r="A350" s="32" t="s">
        <v>51</v>
      </c>
      <c r="B350" s="73" t="s">
        <v>567</v>
      </c>
    </row>
    <row r="351" spans="1:2" x14ac:dyDescent="0.25">
      <c r="A351" s="15" t="s">
        <v>507</v>
      </c>
      <c r="B351" s="76" t="s">
        <v>565</v>
      </c>
    </row>
    <row r="352" spans="1:2" x14ac:dyDescent="0.25">
      <c r="A352" s="15" t="s">
        <v>507</v>
      </c>
      <c r="B352" s="76" t="s">
        <v>565</v>
      </c>
    </row>
    <row r="353" spans="1:2" x14ac:dyDescent="0.25">
      <c r="A353" s="32" t="s">
        <v>507</v>
      </c>
      <c r="B353" s="77" t="s">
        <v>565</v>
      </c>
    </row>
    <row r="354" spans="1:2" x14ac:dyDescent="0.25">
      <c r="A354" s="32" t="s">
        <v>105</v>
      </c>
      <c r="B354" s="73" t="s">
        <v>567</v>
      </c>
    </row>
    <row r="355" spans="1:2" x14ac:dyDescent="0.25">
      <c r="A355" s="32" t="s">
        <v>105</v>
      </c>
      <c r="B355" s="73" t="s">
        <v>567</v>
      </c>
    </row>
    <row r="356" spans="1:2" x14ac:dyDescent="0.25">
      <c r="A356" s="32" t="s">
        <v>119</v>
      </c>
      <c r="B356" s="73" t="s">
        <v>567</v>
      </c>
    </row>
    <row r="357" spans="1:2" x14ac:dyDescent="0.25">
      <c r="A357" s="78" t="s">
        <v>119</v>
      </c>
      <c r="B357" s="73" t="s">
        <v>565</v>
      </c>
    </row>
    <row r="358" spans="1:2" x14ac:dyDescent="0.25">
      <c r="A358" s="78" t="s">
        <v>31</v>
      </c>
      <c r="B358" s="73" t="s">
        <v>565</v>
      </c>
    </row>
    <row r="359" spans="1:2" x14ac:dyDescent="0.25">
      <c r="A359" s="78" t="s">
        <v>31</v>
      </c>
      <c r="B359" s="73" t="s">
        <v>565</v>
      </c>
    </row>
    <row r="360" spans="1:2" x14ac:dyDescent="0.25">
      <c r="A360" s="15" t="s">
        <v>31</v>
      </c>
      <c r="B360" s="76" t="e">
        <f>IF(A360=""," ",VLOOKUP(A360,[0]!_xlnm.Print_Area,11,FALSE))</f>
        <v>#REF!</v>
      </c>
    </row>
    <row r="361" spans="1:2" x14ac:dyDescent="0.25">
      <c r="A361" s="15" t="s">
        <v>31</v>
      </c>
      <c r="B361" s="76" t="e">
        <f>IF(A361=""," ",VLOOKUP(A361,[0]!_xlnm.Print_Area,11,FALSE))</f>
        <v>#REF!</v>
      </c>
    </row>
    <row r="362" spans="1:2" x14ac:dyDescent="0.25">
      <c r="A362" s="15" t="s">
        <v>31</v>
      </c>
      <c r="B362" s="76" t="e">
        <f>IF(A362=""," ",VLOOKUP(A362,[0]!_xlnm.Print_Area,11,FALSE))</f>
        <v>#REF!</v>
      </c>
    </row>
    <row r="363" spans="1:2" x14ac:dyDescent="0.25">
      <c r="A363" s="15" t="s">
        <v>31</v>
      </c>
      <c r="B363" s="76" t="e">
        <f>IF(A363=""," ",VLOOKUP(A363,[0]!_xlnm.Print_Area,11,FALSE))</f>
        <v>#REF!</v>
      </c>
    </row>
    <row r="364" spans="1:2" x14ac:dyDescent="0.25">
      <c r="A364" s="32" t="s">
        <v>31</v>
      </c>
      <c r="B364" s="77" t="s">
        <v>565</v>
      </c>
    </row>
    <row r="365" spans="1:2" x14ac:dyDescent="0.25">
      <c r="A365" s="32" t="s">
        <v>31</v>
      </c>
      <c r="B365" s="77" t="s">
        <v>565</v>
      </c>
    </row>
    <row r="366" spans="1:2" x14ac:dyDescent="0.25">
      <c r="A366" s="32" t="s">
        <v>545</v>
      </c>
      <c r="B366" s="77" t="s">
        <v>563</v>
      </c>
    </row>
    <row r="367" spans="1:2" x14ac:dyDescent="0.25">
      <c r="A367" s="78" t="s">
        <v>48</v>
      </c>
      <c r="B367" s="73" t="s">
        <v>565</v>
      </c>
    </row>
    <row r="368" spans="1:2" x14ac:dyDescent="0.25">
      <c r="A368" s="78" t="s">
        <v>48</v>
      </c>
      <c r="B368" s="73" t="s">
        <v>565</v>
      </c>
    </row>
    <row r="369" spans="1:2" x14ac:dyDescent="0.25">
      <c r="A369" s="78" t="s">
        <v>48</v>
      </c>
      <c r="B369" s="73" t="s">
        <v>565</v>
      </c>
    </row>
    <row r="370" spans="1:2" x14ac:dyDescent="0.25">
      <c r="A370" s="78" t="s">
        <v>48</v>
      </c>
      <c r="B370" s="73" t="s">
        <v>563</v>
      </c>
    </row>
    <row r="371" spans="1:2" x14ac:dyDescent="0.25">
      <c r="A371" s="15" t="s">
        <v>48</v>
      </c>
      <c r="B371" s="76" t="e">
        <f>IF(A371=""," ",VLOOKUP(A371,[0]!_xlnm.Print_Area,11,FALSE))</f>
        <v>#REF!</v>
      </c>
    </row>
    <row r="372" spans="1:2" x14ac:dyDescent="0.25">
      <c r="A372" s="15" t="s">
        <v>48</v>
      </c>
      <c r="B372" s="76" t="e">
        <f>IF(A372=""," ",VLOOKUP(A372,[0]!_xlnm.Print_Area,11,FALSE))</f>
        <v>#REF!</v>
      </c>
    </row>
    <row r="373" spans="1:2" x14ac:dyDescent="0.25">
      <c r="A373" s="15" t="s">
        <v>48</v>
      </c>
      <c r="B373" s="76" t="e">
        <f>IF(A373=""," ",VLOOKUP(A373,[0]!_xlnm.Print_Area,11,FALSE))</f>
        <v>#REF!</v>
      </c>
    </row>
    <row r="374" spans="1:2" x14ac:dyDescent="0.25">
      <c r="A374" s="15" t="s">
        <v>48</v>
      </c>
      <c r="B374" s="76" t="e">
        <f>IF(A374=""," ",VLOOKUP(A374,[0]!_xlnm.Print_Area,11,FALSE))</f>
        <v>#REF!</v>
      </c>
    </row>
    <row r="375" spans="1:2" x14ac:dyDescent="0.25">
      <c r="A375" s="32" t="s">
        <v>48</v>
      </c>
      <c r="B375" s="77" t="s">
        <v>565</v>
      </c>
    </row>
    <row r="376" spans="1:2" x14ac:dyDescent="0.25">
      <c r="A376" s="32" t="s">
        <v>48</v>
      </c>
      <c r="B376" s="77" t="s">
        <v>565</v>
      </c>
    </row>
    <row r="377" spans="1:2" x14ac:dyDescent="0.25">
      <c r="A377" s="32" t="s">
        <v>424</v>
      </c>
      <c r="B377" s="77" t="s">
        <v>567</v>
      </c>
    </row>
    <row r="378" spans="1:2" x14ac:dyDescent="0.25">
      <c r="A378" s="32" t="s">
        <v>424</v>
      </c>
      <c r="B378" s="77" t="s">
        <v>567</v>
      </c>
    </row>
    <row r="379" spans="1:2" x14ac:dyDescent="0.25">
      <c r="A379" s="32" t="s">
        <v>424</v>
      </c>
      <c r="B379" s="77" t="s">
        <v>567</v>
      </c>
    </row>
    <row r="380" spans="1:2" x14ac:dyDescent="0.25">
      <c r="A380" s="32" t="s">
        <v>424</v>
      </c>
      <c r="B380" s="77" t="s">
        <v>567</v>
      </c>
    </row>
    <row r="381" spans="1:2" x14ac:dyDescent="0.25">
      <c r="A381" s="32" t="s">
        <v>424</v>
      </c>
      <c r="B381" s="77" t="s">
        <v>567</v>
      </c>
    </row>
    <row r="382" spans="1:2" x14ac:dyDescent="0.25">
      <c r="A382" s="32" t="s">
        <v>424</v>
      </c>
      <c r="B382" s="77" t="s">
        <v>567</v>
      </c>
    </row>
    <row r="383" spans="1:2" x14ac:dyDescent="0.25">
      <c r="A383" s="32" t="s">
        <v>424</v>
      </c>
      <c r="B383" s="77" t="s">
        <v>567</v>
      </c>
    </row>
    <row r="384" spans="1:2" x14ac:dyDescent="0.25">
      <c r="A384" s="32" t="s">
        <v>424</v>
      </c>
      <c r="B384" s="77" t="s">
        <v>567</v>
      </c>
    </row>
    <row r="385" spans="1:2" x14ac:dyDescent="0.25">
      <c r="A385" s="32" t="s">
        <v>424</v>
      </c>
      <c r="B385" s="77" t="s">
        <v>567</v>
      </c>
    </row>
    <row r="386" spans="1:2" x14ac:dyDescent="0.25">
      <c r="A386" s="32" t="s">
        <v>424</v>
      </c>
      <c r="B386" s="77" t="s">
        <v>567</v>
      </c>
    </row>
    <row r="387" spans="1:2" x14ac:dyDescent="0.25">
      <c r="A387" s="15" t="s">
        <v>300</v>
      </c>
      <c r="B387" s="73" t="s">
        <v>563</v>
      </c>
    </row>
    <row r="388" spans="1:2" x14ac:dyDescent="0.25">
      <c r="A388" s="15" t="s">
        <v>300</v>
      </c>
      <c r="B388" s="73" t="s">
        <v>563</v>
      </c>
    </row>
    <row r="389" spans="1:2" x14ac:dyDescent="0.25">
      <c r="A389" s="15" t="s">
        <v>137</v>
      </c>
      <c r="B389" s="76" t="s">
        <v>565</v>
      </c>
    </row>
    <row r="390" spans="1:2" x14ac:dyDescent="0.25">
      <c r="A390" s="15" t="s">
        <v>137</v>
      </c>
      <c r="B390" s="76" t="s">
        <v>565</v>
      </c>
    </row>
    <row r="391" spans="1:2" x14ac:dyDescent="0.25">
      <c r="A391" s="32" t="s">
        <v>137</v>
      </c>
      <c r="B391" s="77" t="s">
        <v>565</v>
      </c>
    </row>
    <row r="392" spans="1:2" x14ac:dyDescent="0.25">
      <c r="A392" s="32" t="s">
        <v>546</v>
      </c>
      <c r="B392" s="77" t="s">
        <v>563</v>
      </c>
    </row>
    <row r="393" spans="1:2" x14ac:dyDescent="0.25">
      <c r="A393" s="32" t="s">
        <v>555</v>
      </c>
      <c r="B393" s="77" t="s">
        <v>563</v>
      </c>
    </row>
    <row r="394" spans="1:2" x14ac:dyDescent="0.25">
      <c r="A394" s="32" t="s">
        <v>540</v>
      </c>
      <c r="B394" s="77" t="s">
        <v>563</v>
      </c>
    </row>
    <row r="395" spans="1:2" x14ac:dyDescent="0.25">
      <c r="A395" s="78" t="s">
        <v>109</v>
      </c>
      <c r="B395" s="73" t="s">
        <v>563</v>
      </c>
    </row>
    <row r="396" spans="1:2" x14ac:dyDescent="0.25">
      <c r="A396" s="78" t="s">
        <v>109</v>
      </c>
      <c r="B396" s="73" t="s">
        <v>563</v>
      </c>
    </row>
    <row r="397" spans="1:2" x14ac:dyDescent="0.25">
      <c r="A397" s="78" t="s">
        <v>72</v>
      </c>
      <c r="B397" s="73" t="s">
        <v>563</v>
      </c>
    </row>
    <row r="398" spans="1:2" x14ac:dyDescent="0.25">
      <c r="A398" s="15" t="s">
        <v>72</v>
      </c>
      <c r="B398" s="73" t="str">
        <f>IF(A398=""," ",VLOOKUP(A398,'Профилиращ лист'!A:B,2,FALSE))</f>
        <v>СПЕ</v>
      </c>
    </row>
    <row r="399" spans="1:2" x14ac:dyDescent="0.25">
      <c r="A399" s="78" t="s">
        <v>85</v>
      </c>
      <c r="B399" s="73" t="s">
        <v>563</v>
      </c>
    </row>
    <row r="400" spans="1:2" x14ac:dyDescent="0.25">
      <c r="A400" s="78" t="s">
        <v>517</v>
      </c>
      <c r="B400" s="73" t="s">
        <v>563</v>
      </c>
    </row>
    <row r="401" spans="1:2" x14ac:dyDescent="0.25">
      <c r="A401" s="32" t="s">
        <v>584</v>
      </c>
      <c r="B401" s="77" t="s">
        <v>563</v>
      </c>
    </row>
    <row r="402" spans="1:2" x14ac:dyDescent="0.25">
      <c r="A402" s="15" t="s">
        <v>152</v>
      </c>
      <c r="B402" s="76" t="s">
        <v>565</v>
      </c>
    </row>
    <row r="403" spans="1:2" x14ac:dyDescent="0.25">
      <c r="A403" s="15" t="s">
        <v>152</v>
      </c>
      <c r="B403" s="76" t="s">
        <v>565</v>
      </c>
    </row>
    <row r="404" spans="1:2" x14ac:dyDescent="0.25">
      <c r="A404" s="32" t="s">
        <v>152</v>
      </c>
      <c r="B404" s="77" t="s">
        <v>565</v>
      </c>
    </row>
    <row r="405" spans="1:2" x14ac:dyDescent="0.25">
      <c r="A405" s="78" t="s">
        <v>82</v>
      </c>
      <c r="B405" s="73" t="s">
        <v>563</v>
      </c>
    </row>
    <row r="406" spans="1:2" x14ac:dyDescent="0.25">
      <c r="A406" s="15" t="s">
        <v>82</v>
      </c>
      <c r="B406" s="73" t="str">
        <f>IF(A406=""," ",VLOOKUP(A406,'Профилиращ лист'!A:B,2,FALSE))</f>
        <v>СПЕ</v>
      </c>
    </row>
    <row r="407" spans="1:2" x14ac:dyDescent="0.25">
      <c r="A407" s="78" t="s">
        <v>82</v>
      </c>
      <c r="B407" s="73" t="s">
        <v>563</v>
      </c>
    </row>
    <row r="408" spans="1:2" x14ac:dyDescent="0.25">
      <c r="A408" s="32" t="s">
        <v>82</v>
      </c>
      <c r="B408" s="77" t="s">
        <v>563</v>
      </c>
    </row>
    <row r="409" spans="1:2" x14ac:dyDescent="0.25">
      <c r="A409" s="78" t="s">
        <v>86</v>
      </c>
      <c r="B409" s="73" t="s">
        <v>563</v>
      </c>
    </row>
    <row r="410" spans="1:2" x14ac:dyDescent="0.25">
      <c r="A410" s="15" t="s">
        <v>86</v>
      </c>
      <c r="B410" s="73" t="str">
        <f>IF(A410=""," ",VLOOKUP(A410,'Профилиращ лист'!A:B,2,FALSE))</f>
        <v>СПЕ</v>
      </c>
    </row>
    <row r="411" spans="1:2" x14ac:dyDescent="0.25">
      <c r="A411" s="15" t="s">
        <v>86</v>
      </c>
      <c r="B411" s="73" t="str">
        <f>IF(A411=""," ",VLOOKUP(A411,'Профилиращ лист'!A:B,2,FALSE))</f>
        <v>СПЕ</v>
      </c>
    </row>
    <row r="412" spans="1:2" x14ac:dyDescent="0.25">
      <c r="A412" s="78" t="s">
        <v>86</v>
      </c>
      <c r="B412" s="73" t="s">
        <v>563</v>
      </c>
    </row>
    <row r="413" spans="1:2" x14ac:dyDescent="0.25">
      <c r="A413" s="78" t="s">
        <v>86</v>
      </c>
      <c r="B413" s="73" t="s">
        <v>563</v>
      </c>
    </row>
    <row r="414" spans="1:2" x14ac:dyDescent="0.25">
      <c r="A414" s="32" t="s">
        <v>86</v>
      </c>
      <c r="B414" s="77" t="s">
        <v>563</v>
      </c>
    </row>
    <row r="415" spans="1:2" x14ac:dyDescent="0.25">
      <c r="A415" s="32" t="s">
        <v>86</v>
      </c>
      <c r="B415" s="77" t="s">
        <v>563</v>
      </c>
    </row>
    <row r="416" spans="1:2" x14ac:dyDescent="0.25">
      <c r="A416" s="78" t="s">
        <v>93</v>
      </c>
      <c r="B416" s="73" t="s">
        <v>563</v>
      </c>
    </row>
    <row r="417" spans="1:2" x14ac:dyDescent="0.25">
      <c r="A417" s="15" t="s">
        <v>93</v>
      </c>
      <c r="B417" s="73" t="str">
        <f>IF(A417=""," ",VLOOKUP(A417,'Профилиращ лист'!A:B,2,FALSE))</f>
        <v>СПЕ</v>
      </c>
    </row>
    <row r="418" spans="1:2" x14ac:dyDescent="0.25">
      <c r="A418" s="15" t="s">
        <v>93</v>
      </c>
      <c r="B418" s="73" t="str">
        <f>IF(A418=""," ",VLOOKUP(A418,'Профилиращ лист'!A:B,2,FALSE))</f>
        <v>СПЕ</v>
      </c>
    </row>
    <row r="419" spans="1:2" x14ac:dyDescent="0.25">
      <c r="A419" s="78" t="s">
        <v>93</v>
      </c>
      <c r="B419" s="73" t="s">
        <v>563</v>
      </c>
    </row>
    <row r="420" spans="1:2" x14ac:dyDescent="0.25">
      <c r="A420" s="78" t="s">
        <v>93</v>
      </c>
      <c r="B420" s="73" t="s">
        <v>563</v>
      </c>
    </row>
    <row r="421" spans="1:2" x14ac:dyDescent="0.25">
      <c r="A421" s="32" t="s">
        <v>93</v>
      </c>
      <c r="B421" s="77" t="s">
        <v>563</v>
      </c>
    </row>
    <row r="422" spans="1:2" x14ac:dyDescent="0.25">
      <c r="A422" s="32" t="s">
        <v>93</v>
      </c>
      <c r="B422" s="77" t="s">
        <v>563</v>
      </c>
    </row>
    <row r="423" spans="1:2" x14ac:dyDescent="0.25">
      <c r="A423" s="78" t="s">
        <v>103</v>
      </c>
      <c r="B423" s="73" t="s">
        <v>563</v>
      </c>
    </row>
    <row r="424" spans="1:2" x14ac:dyDescent="0.25">
      <c r="A424" s="15" t="s">
        <v>103</v>
      </c>
      <c r="B424" s="73" t="str">
        <f>IF(A424=""," ",VLOOKUP(A424,'Профилиращ лист'!A:B,2,FALSE))</f>
        <v>СПЕ</v>
      </c>
    </row>
    <row r="425" spans="1:2" x14ac:dyDescent="0.25">
      <c r="A425" s="78" t="s">
        <v>78</v>
      </c>
      <c r="B425" s="73" t="s">
        <v>563</v>
      </c>
    </row>
    <row r="426" spans="1:2" x14ac:dyDescent="0.25">
      <c r="A426" s="15" t="s">
        <v>78</v>
      </c>
      <c r="B426" s="73" t="str">
        <f>IF(A426=""," ",VLOOKUP(A426,'Профилиращ лист'!A:B,2,FALSE))</f>
        <v>СПЕ</v>
      </c>
    </row>
    <row r="427" spans="1:2" x14ac:dyDescent="0.25">
      <c r="A427" s="78" t="s">
        <v>78</v>
      </c>
      <c r="B427" s="73" t="s">
        <v>563</v>
      </c>
    </row>
    <row r="428" spans="1:2" x14ac:dyDescent="0.25">
      <c r="A428" s="32" t="s">
        <v>78</v>
      </c>
      <c r="B428" s="77" t="s">
        <v>563</v>
      </c>
    </row>
    <row r="429" spans="1:2" x14ac:dyDescent="0.25">
      <c r="A429" s="32" t="s">
        <v>580</v>
      </c>
      <c r="B429" s="77" t="s">
        <v>565</v>
      </c>
    </row>
    <row r="430" spans="1:2" x14ac:dyDescent="0.25">
      <c r="A430" s="78" t="s">
        <v>26</v>
      </c>
      <c r="B430" s="73" t="s">
        <v>563</v>
      </c>
    </row>
    <row r="431" spans="1:2" x14ac:dyDescent="0.25">
      <c r="A431" s="15" t="s">
        <v>26</v>
      </c>
      <c r="B431" s="73" t="str">
        <f>IF(A431=""," ",VLOOKUP(A431,'Профилиращ лист'!A:B,2,FALSE))</f>
        <v>СПЕ</v>
      </c>
    </row>
    <row r="432" spans="1:2" x14ac:dyDescent="0.25">
      <c r="A432" s="15" t="s">
        <v>26</v>
      </c>
      <c r="B432" s="76" t="e">
        <f>IF(A432=""," ",VLOOKUP(A432,[0]!_xlnm.Print_Area,11,FALSE))</f>
        <v>#REF!</v>
      </c>
    </row>
    <row r="433" spans="1:2" x14ac:dyDescent="0.25">
      <c r="A433" s="15" t="s">
        <v>26</v>
      </c>
      <c r="B433" s="76" t="e">
        <f>IF(A433=""," ",VLOOKUP(A433,[0]!_xlnm.Print_Area,11,FALSE))</f>
        <v>#REF!</v>
      </c>
    </row>
    <row r="434" spans="1:2" x14ac:dyDescent="0.25">
      <c r="A434" s="32" t="s">
        <v>26</v>
      </c>
      <c r="B434" s="77" t="s">
        <v>563</v>
      </c>
    </row>
    <row r="435" spans="1:2" x14ac:dyDescent="0.25">
      <c r="A435" s="78" t="s">
        <v>41</v>
      </c>
      <c r="B435" s="73" t="s">
        <v>563</v>
      </c>
    </row>
    <row r="436" spans="1:2" x14ac:dyDescent="0.25">
      <c r="A436" s="78" t="s">
        <v>41</v>
      </c>
      <c r="B436" s="73" t="s">
        <v>563</v>
      </c>
    </row>
    <row r="437" spans="1:2" x14ac:dyDescent="0.25">
      <c r="A437" s="15" t="s">
        <v>41</v>
      </c>
      <c r="B437" s="73" t="str">
        <f>IF(A437=""," ",VLOOKUP(A437,'Профилиращ лист'!A:B,2,FALSE))</f>
        <v>СПЕ</v>
      </c>
    </row>
    <row r="438" spans="1:2" x14ac:dyDescent="0.25">
      <c r="A438" s="15" t="s">
        <v>41</v>
      </c>
      <c r="B438" s="73" t="str">
        <f>IF(A438=""," ",VLOOKUP(A438,'Профилиращ лист'!A:B,2,FALSE))</f>
        <v>СПЕ</v>
      </c>
    </row>
    <row r="439" spans="1:2" x14ac:dyDescent="0.25">
      <c r="A439" s="15" t="s">
        <v>41</v>
      </c>
      <c r="B439" s="76" t="e">
        <f>IF(A439=""," ",VLOOKUP(A439,[0]!_xlnm.Print_Area,11,FALSE))</f>
        <v>#REF!</v>
      </c>
    </row>
    <row r="440" spans="1:2" x14ac:dyDescent="0.25">
      <c r="A440" s="15" t="s">
        <v>41</v>
      </c>
      <c r="B440" s="76" t="e">
        <f>IF(A440=""," ",VLOOKUP(A440,[0]!_xlnm.Print_Area,11,FALSE))</f>
        <v>#REF!</v>
      </c>
    </row>
    <row r="441" spans="1:2" x14ac:dyDescent="0.25">
      <c r="A441" s="15" t="s">
        <v>41</v>
      </c>
      <c r="B441" s="76" t="e">
        <f>IF(A441=""," ",VLOOKUP(A441,[0]!_xlnm.Print_Area,11,FALSE))</f>
        <v>#REF!</v>
      </c>
    </row>
    <row r="442" spans="1:2" x14ac:dyDescent="0.25">
      <c r="A442" s="15" t="s">
        <v>41</v>
      </c>
      <c r="B442" s="76" t="e">
        <f>IF(A442=""," ",VLOOKUP(A442,[0]!_xlnm.Print_Area,11,FALSE))</f>
        <v>#REF!</v>
      </c>
    </row>
    <row r="443" spans="1:2" x14ac:dyDescent="0.25">
      <c r="A443" s="32" t="s">
        <v>41</v>
      </c>
      <c r="B443" s="77" t="s">
        <v>563</v>
      </c>
    </row>
    <row r="444" spans="1:2" x14ac:dyDescent="0.25">
      <c r="A444" s="32" t="s">
        <v>41</v>
      </c>
      <c r="B444" s="77" t="s">
        <v>563</v>
      </c>
    </row>
    <row r="445" spans="1:2" x14ac:dyDescent="0.25">
      <c r="A445" s="78" t="s">
        <v>511</v>
      </c>
      <c r="B445" s="73" t="s">
        <v>565</v>
      </c>
    </row>
    <row r="446" spans="1:2" x14ac:dyDescent="0.25">
      <c r="A446" s="15" t="s">
        <v>511</v>
      </c>
      <c r="B446" s="77" t="s">
        <v>565</v>
      </c>
    </row>
    <row r="447" spans="1:2" x14ac:dyDescent="0.25">
      <c r="A447" s="78" t="s">
        <v>53</v>
      </c>
      <c r="B447" s="73" t="s">
        <v>563</v>
      </c>
    </row>
    <row r="448" spans="1:2" x14ac:dyDescent="0.25">
      <c r="A448" s="78" t="s">
        <v>53</v>
      </c>
      <c r="B448" s="73" t="s">
        <v>563</v>
      </c>
    </row>
    <row r="449" spans="1:2" x14ac:dyDescent="0.25">
      <c r="A449" s="15" t="s">
        <v>53</v>
      </c>
      <c r="B449" s="73" t="str">
        <f>IF(A449=""," ",VLOOKUP(A449,'Профилиращ лист'!A:B,2,FALSE))</f>
        <v>СПЕ</v>
      </c>
    </row>
    <row r="450" spans="1:2" x14ac:dyDescent="0.25">
      <c r="A450" s="15" t="s">
        <v>53</v>
      </c>
      <c r="B450" s="73" t="str">
        <f>IF(A450=""," ",VLOOKUP(A450,'Профилиращ лист'!A:B,2,FALSE))</f>
        <v>СПЕ</v>
      </c>
    </row>
    <row r="451" spans="1:2" x14ac:dyDescent="0.25">
      <c r="A451" s="15" t="s">
        <v>53</v>
      </c>
      <c r="B451" s="76" t="e">
        <f>IF(A451=""," ",VLOOKUP(A451,[0]!_xlnm.Print_Area,11,FALSE))</f>
        <v>#REF!</v>
      </c>
    </row>
    <row r="452" spans="1:2" x14ac:dyDescent="0.25">
      <c r="A452" s="15" t="s">
        <v>53</v>
      </c>
      <c r="B452" s="76" t="e">
        <f>IF(A452=""," ",VLOOKUP(A452,[0]!_xlnm.Print_Area,11,FALSE))</f>
        <v>#REF!</v>
      </c>
    </row>
    <row r="453" spans="1:2" x14ac:dyDescent="0.25">
      <c r="A453" s="15" t="s">
        <v>53</v>
      </c>
      <c r="B453" s="76" t="e">
        <f>IF(A453=""," ",VLOOKUP(A453,[0]!_xlnm.Print_Area,11,FALSE))</f>
        <v>#REF!</v>
      </c>
    </row>
    <row r="454" spans="1:2" x14ac:dyDescent="0.25">
      <c r="A454" s="15" t="s">
        <v>53</v>
      </c>
      <c r="B454" s="76" t="e">
        <f>IF(A454=""," ",VLOOKUP(A454,[0]!_xlnm.Print_Area,11,FALSE))</f>
        <v>#REF!</v>
      </c>
    </row>
    <row r="455" spans="1:2" x14ac:dyDescent="0.25">
      <c r="A455" s="32" t="s">
        <v>53</v>
      </c>
      <c r="B455" s="77" t="s">
        <v>563</v>
      </c>
    </row>
    <row r="456" spans="1:2" x14ac:dyDescent="0.25">
      <c r="A456" s="20" t="s">
        <v>53</v>
      </c>
      <c r="B456" s="3" t="s">
        <v>563</v>
      </c>
    </row>
    <row r="457" spans="1:2" x14ac:dyDescent="0.25">
      <c r="A457" s="20" t="s">
        <v>61</v>
      </c>
      <c r="B457" s="7" t="s">
        <v>563</v>
      </c>
    </row>
    <row r="458" spans="1:2" x14ac:dyDescent="0.25">
      <c r="A458" s="20" t="s">
        <v>61</v>
      </c>
      <c r="B458" s="7" t="s">
        <v>563</v>
      </c>
    </row>
    <row r="459" spans="1:2" x14ac:dyDescent="0.25">
      <c r="A459" s="12" t="s">
        <v>61</v>
      </c>
      <c r="B459" s="7" t="str">
        <f>IF(A459=""," ",VLOOKUP(A459,'Профилиращ лист'!A:B,2,FALSE))</f>
        <v>СПЕ</v>
      </c>
    </row>
    <row r="460" spans="1:2" x14ac:dyDescent="0.25">
      <c r="A460" s="12" t="s">
        <v>61</v>
      </c>
      <c r="B460" s="1" t="e">
        <f>IF(A460=""," ",VLOOKUP(A460,[0]!_xlnm.Print_Area,11,FALSE))</f>
        <v>#REF!</v>
      </c>
    </row>
    <row r="461" spans="1:2" x14ac:dyDescent="0.25">
      <c r="A461" s="12" t="s">
        <v>61</v>
      </c>
      <c r="B461" s="1" t="e">
        <f>IF(A461=""," ",VLOOKUP(A461,[0]!_xlnm.Print_Area,11,FALSE))</f>
        <v>#REF!</v>
      </c>
    </row>
    <row r="462" spans="1:2" x14ac:dyDescent="0.25">
      <c r="A462" s="20" t="s">
        <v>61</v>
      </c>
      <c r="B462" s="3" t="s">
        <v>563</v>
      </c>
    </row>
    <row r="463" spans="1:2" x14ac:dyDescent="0.25">
      <c r="A463" s="20" t="s">
        <v>32</v>
      </c>
      <c r="B463" s="7" t="s">
        <v>565</v>
      </c>
    </row>
    <row r="464" spans="1:2" x14ac:dyDescent="0.25">
      <c r="A464" s="12" t="s">
        <v>32</v>
      </c>
      <c r="B464" s="7" t="str">
        <f>IF(A464=""," ",VLOOKUP(A464,'Профилиращ лист'!A:B,2,FALSE))</f>
        <v>ОФД</v>
      </c>
    </row>
    <row r="465" spans="1:2" x14ac:dyDescent="0.25">
      <c r="A465" s="12" t="s">
        <v>32</v>
      </c>
      <c r="B465" s="1" t="e">
        <f>IF(A465=""," ",VLOOKUP(A465,[0]!_xlnm.Print_Area,11,FALSE))</f>
        <v>#REF!</v>
      </c>
    </row>
    <row r="466" spans="1:2" x14ac:dyDescent="0.25">
      <c r="A466" s="12" t="s">
        <v>32</v>
      </c>
      <c r="B466" s="1" t="e">
        <f>IF(A466=""," ",VLOOKUP(A466,[0]!_xlnm.Print_Area,11,FALSE))</f>
        <v>#REF!</v>
      </c>
    </row>
    <row r="467" spans="1:2" x14ac:dyDescent="0.25">
      <c r="A467" s="20" t="s">
        <v>32</v>
      </c>
      <c r="B467" s="3" t="s">
        <v>563</v>
      </c>
    </row>
    <row r="468" spans="1:2" x14ac:dyDescent="0.25">
      <c r="A468" s="20" t="s">
        <v>79</v>
      </c>
      <c r="B468" s="7" t="s">
        <v>565</v>
      </c>
    </row>
    <row r="469" spans="1:2" x14ac:dyDescent="0.25">
      <c r="A469" s="20" t="s">
        <v>79</v>
      </c>
      <c r="B469" s="7" t="s">
        <v>565</v>
      </c>
    </row>
    <row r="470" spans="1:2" x14ac:dyDescent="0.25">
      <c r="A470" s="20" t="s">
        <v>79</v>
      </c>
      <c r="B470" s="7" t="s">
        <v>563</v>
      </c>
    </row>
    <row r="471" spans="1:2" x14ac:dyDescent="0.25">
      <c r="A471" s="12" t="s">
        <v>475</v>
      </c>
      <c r="B471" s="1" t="s">
        <v>563</v>
      </c>
    </row>
    <row r="472" spans="1:2" x14ac:dyDescent="0.25">
      <c r="A472" s="12" t="s">
        <v>474</v>
      </c>
      <c r="B472" s="1" t="s">
        <v>563</v>
      </c>
    </row>
    <row r="473" spans="1:2" x14ac:dyDescent="0.25">
      <c r="A473" s="12" t="s">
        <v>476</v>
      </c>
      <c r="B473" s="1" t="s">
        <v>563</v>
      </c>
    </row>
    <row r="474" spans="1:2" x14ac:dyDescent="0.25">
      <c r="A474" s="12" t="s">
        <v>473</v>
      </c>
      <c r="B474" s="1" t="s">
        <v>563</v>
      </c>
    </row>
    <row r="475" spans="1:2" x14ac:dyDescent="0.25">
      <c r="A475" s="20" t="s">
        <v>110</v>
      </c>
      <c r="B475" s="7" t="s">
        <v>563</v>
      </c>
    </row>
    <row r="476" spans="1:2" x14ac:dyDescent="0.25">
      <c r="A476" s="20" t="s">
        <v>110</v>
      </c>
      <c r="B476" s="7" t="s">
        <v>563</v>
      </c>
    </row>
    <row r="477" spans="1:2" x14ac:dyDescent="0.25">
      <c r="A477" s="20" t="s">
        <v>114</v>
      </c>
      <c r="B477" s="7" t="s">
        <v>563</v>
      </c>
    </row>
    <row r="478" spans="1:2" x14ac:dyDescent="0.25">
      <c r="A478" s="20" t="s">
        <v>114</v>
      </c>
      <c r="B478" s="7" t="s">
        <v>565</v>
      </c>
    </row>
    <row r="479" spans="1:2" x14ac:dyDescent="0.25">
      <c r="A479" s="20" t="s">
        <v>120</v>
      </c>
      <c r="B479" s="7" t="s">
        <v>565</v>
      </c>
    </row>
    <row r="480" spans="1:2" x14ac:dyDescent="0.25">
      <c r="A480" s="20" t="s">
        <v>120</v>
      </c>
      <c r="B480" s="7" t="s">
        <v>563</v>
      </c>
    </row>
    <row r="481" spans="1:2" x14ac:dyDescent="0.25">
      <c r="A481" s="20" t="s">
        <v>129</v>
      </c>
      <c r="B481" s="7" t="s">
        <v>563</v>
      </c>
    </row>
    <row r="482" spans="1:2" x14ac:dyDescent="0.25">
      <c r="A482" s="20" t="s">
        <v>129</v>
      </c>
      <c r="B482" s="7" t="s">
        <v>563</v>
      </c>
    </row>
    <row r="483" spans="1:2" x14ac:dyDescent="0.25">
      <c r="A483" s="20" t="s">
        <v>107</v>
      </c>
      <c r="B483" s="7" t="s">
        <v>563</v>
      </c>
    </row>
    <row r="484" spans="1:2" x14ac:dyDescent="0.25">
      <c r="A484" s="20" t="s">
        <v>107</v>
      </c>
      <c r="B484" s="7" t="s">
        <v>562</v>
      </c>
    </row>
    <row r="485" spans="1:2" x14ac:dyDescent="0.25">
      <c r="A485" s="20" t="s">
        <v>483</v>
      </c>
      <c r="B485" s="3" t="s">
        <v>563</v>
      </c>
    </row>
    <row r="486" spans="1:2" x14ac:dyDescent="0.25">
      <c r="A486" s="20" t="s">
        <v>482</v>
      </c>
      <c r="B486" s="3" t="s">
        <v>563</v>
      </c>
    </row>
    <row r="487" spans="1:2" x14ac:dyDescent="0.25">
      <c r="A487" s="20" t="s">
        <v>484</v>
      </c>
      <c r="B487" s="3" t="s">
        <v>563</v>
      </c>
    </row>
    <row r="488" spans="1:2" x14ac:dyDescent="0.25">
      <c r="A488" s="20" t="s">
        <v>481</v>
      </c>
      <c r="B488" s="3" t="s">
        <v>563</v>
      </c>
    </row>
    <row r="489" spans="1:2" x14ac:dyDescent="0.25">
      <c r="A489" s="20" t="s">
        <v>460</v>
      </c>
      <c r="B489" s="3" t="s">
        <v>563</v>
      </c>
    </row>
    <row r="490" spans="1:2" x14ac:dyDescent="0.25">
      <c r="A490" s="20" t="s">
        <v>461</v>
      </c>
      <c r="B490" s="3" t="s">
        <v>563</v>
      </c>
    </row>
    <row r="491" spans="1:2" x14ac:dyDescent="0.25">
      <c r="A491" s="20" t="s">
        <v>461</v>
      </c>
      <c r="B491" s="3" t="s">
        <v>563</v>
      </c>
    </row>
    <row r="492" spans="1:2" x14ac:dyDescent="0.25">
      <c r="A492" s="20" t="s">
        <v>464</v>
      </c>
      <c r="B492" s="3" t="s">
        <v>563</v>
      </c>
    </row>
    <row r="493" spans="1:2" x14ac:dyDescent="0.25">
      <c r="A493" s="20" t="s">
        <v>464</v>
      </c>
      <c r="B493" s="3" t="s">
        <v>563</v>
      </c>
    </row>
    <row r="494" spans="1:2" x14ac:dyDescent="0.25">
      <c r="A494" s="20" t="s">
        <v>574</v>
      </c>
      <c r="B494" s="3" t="s">
        <v>563</v>
      </c>
    </row>
    <row r="495" spans="1:2" x14ac:dyDescent="0.25">
      <c r="A495" s="20" t="s">
        <v>579</v>
      </c>
      <c r="B495" s="3" t="s">
        <v>563</v>
      </c>
    </row>
    <row r="496" spans="1:2" x14ac:dyDescent="0.25">
      <c r="A496" s="12" t="s">
        <v>479</v>
      </c>
      <c r="B496" s="1" t="s">
        <v>563</v>
      </c>
    </row>
    <row r="497" spans="1:2" x14ac:dyDescent="0.25">
      <c r="A497" s="12" t="s">
        <v>478</v>
      </c>
      <c r="B497" s="1" t="s">
        <v>563</v>
      </c>
    </row>
    <row r="498" spans="1:2" x14ac:dyDescent="0.25">
      <c r="A498" s="12" t="s">
        <v>480</v>
      </c>
      <c r="B498" s="1" t="s">
        <v>563</v>
      </c>
    </row>
    <row r="499" spans="1:2" x14ac:dyDescent="0.25">
      <c r="A499" s="12" t="s">
        <v>477</v>
      </c>
      <c r="B499" s="1" t="s">
        <v>563</v>
      </c>
    </row>
    <row r="500" spans="1:2" x14ac:dyDescent="0.25">
      <c r="A500" s="20" t="s">
        <v>184</v>
      </c>
      <c r="B500" s="7" t="s">
        <v>563</v>
      </c>
    </row>
    <row r="501" spans="1:2" x14ac:dyDescent="0.25">
      <c r="A501" s="20" t="s">
        <v>184</v>
      </c>
      <c r="B501" s="3" t="s">
        <v>563</v>
      </c>
    </row>
    <row r="502" spans="1:2" x14ac:dyDescent="0.25">
      <c r="A502" s="20" t="s">
        <v>524</v>
      </c>
      <c r="B502" s="7" t="s">
        <v>563</v>
      </c>
    </row>
    <row r="503" spans="1:2" x14ac:dyDescent="0.25">
      <c r="A503" s="20" t="s">
        <v>524</v>
      </c>
      <c r="B503" s="7" t="s">
        <v>563</v>
      </c>
    </row>
    <row r="504" spans="1:2" x14ac:dyDescent="0.25">
      <c r="A504" s="20" t="s">
        <v>524</v>
      </c>
      <c r="B504" s="3" t="s">
        <v>563</v>
      </c>
    </row>
    <row r="505" spans="1:2" x14ac:dyDescent="0.25">
      <c r="A505" s="20" t="s">
        <v>524</v>
      </c>
      <c r="B505" s="3" t="s">
        <v>563</v>
      </c>
    </row>
    <row r="506" spans="1:2" x14ac:dyDescent="0.25">
      <c r="A506" s="20" t="s">
        <v>183</v>
      </c>
      <c r="B506" s="7" t="s">
        <v>563</v>
      </c>
    </row>
    <row r="507" spans="1:2" x14ac:dyDescent="0.25">
      <c r="A507" s="20" t="s">
        <v>183</v>
      </c>
      <c r="B507" s="3" t="s">
        <v>563</v>
      </c>
    </row>
    <row r="508" spans="1:2" x14ac:dyDescent="0.25">
      <c r="A508" s="20" t="s">
        <v>62</v>
      </c>
      <c r="B508" s="7" t="s">
        <v>562</v>
      </c>
    </row>
    <row r="509" spans="1:2" x14ac:dyDescent="0.25">
      <c r="A509" s="20" t="s">
        <v>468</v>
      </c>
      <c r="B509" s="3" t="s">
        <v>562</v>
      </c>
    </row>
    <row r="510" spans="1:2" x14ac:dyDescent="0.25">
      <c r="A510" s="20" t="s">
        <v>98</v>
      </c>
      <c r="B510" s="7" t="s">
        <v>562</v>
      </c>
    </row>
    <row r="511" spans="1:2" x14ac:dyDescent="0.25">
      <c r="A511" s="12" t="s">
        <v>98</v>
      </c>
      <c r="B511" s="7" t="str">
        <f>IF(A511=""," ",VLOOKUP(A511,'Профилиращ лист'!A:B,2,FALSE))</f>
        <v>ПЕД</v>
      </c>
    </row>
    <row r="512" spans="1:2" x14ac:dyDescent="0.25">
      <c r="A512" s="12" t="s">
        <v>274</v>
      </c>
      <c r="B512" s="7" t="s">
        <v>562</v>
      </c>
    </row>
    <row r="513" spans="1:2" x14ac:dyDescent="0.25">
      <c r="A513" s="12" t="s">
        <v>274</v>
      </c>
      <c r="B513" s="1" t="s">
        <v>562</v>
      </c>
    </row>
    <row r="514" spans="1:2" x14ac:dyDescent="0.25">
      <c r="A514" s="12" t="s">
        <v>274</v>
      </c>
      <c r="B514" s="1" t="s">
        <v>562</v>
      </c>
    </row>
    <row r="515" spans="1:2" x14ac:dyDescent="0.25">
      <c r="A515" s="20" t="s">
        <v>274</v>
      </c>
      <c r="B515" s="3" t="s">
        <v>562</v>
      </c>
    </row>
    <row r="516" spans="1:2" x14ac:dyDescent="0.25">
      <c r="A516" s="20" t="s">
        <v>126</v>
      </c>
      <c r="B516" s="7" t="s">
        <v>562</v>
      </c>
    </row>
    <row r="517" spans="1:2" x14ac:dyDescent="0.25">
      <c r="A517" s="20" t="s">
        <v>126</v>
      </c>
      <c r="B517" s="7" t="s">
        <v>563</v>
      </c>
    </row>
    <row r="518" spans="1:2" x14ac:dyDescent="0.25">
      <c r="A518" s="20" t="s">
        <v>87</v>
      </c>
      <c r="B518" s="7" t="s">
        <v>565</v>
      </c>
    </row>
    <row r="519" spans="1:2" x14ac:dyDescent="0.25">
      <c r="A519" s="12" t="s">
        <v>87</v>
      </c>
      <c r="B519" s="7" t="str">
        <f>IF(A519=""," ",VLOOKUP(A519,'Профилиращ лист'!A:B,2,FALSE))</f>
        <v>ОФД</v>
      </c>
    </row>
    <row r="520" spans="1:2" x14ac:dyDescent="0.25">
      <c r="A520" s="12" t="s">
        <v>87</v>
      </c>
      <c r="B520" s="1" t="s">
        <v>563</v>
      </c>
    </row>
    <row r="521" spans="1:2" x14ac:dyDescent="0.25">
      <c r="A521" s="12" t="s">
        <v>87</v>
      </c>
      <c r="B521" s="1" t="s">
        <v>563</v>
      </c>
    </row>
    <row r="522" spans="1:2" x14ac:dyDescent="0.25">
      <c r="A522" s="20" t="s">
        <v>87</v>
      </c>
      <c r="B522" s="3" t="s">
        <v>563</v>
      </c>
    </row>
    <row r="523" spans="1:2" x14ac:dyDescent="0.25">
      <c r="A523" s="20" t="s">
        <v>576</v>
      </c>
      <c r="B523" s="3" t="s">
        <v>563</v>
      </c>
    </row>
    <row r="524" spans="1:2" x14ac:dyDescent="0.25">
      <c r="A524" s="20" t="s">
        <v>531</v>
      </c>
      <c r="B524" s="7" t="s">
        <v>563</v>
      </c>
    </row>
    <row r="525" spans="1:2" x14ac:dyDescent="0.25">
      <c r="A525" s="20" t="s">
        <v>531</v>
      </c>
      <c r="B525" s="7" t="s">
        <v>563</v>
      </c>
    </row>
    <row r="526" spans="1:2" x14ac:dyDescent="0.25">
      <c r="A526" s="20" t="s">
        <v>531</v>
      </c>
      <c r="B526" s="3" t="s">
        <v>563</v>
      </c>
    </row>
    <row r="527" spans="1:2" x14ac:dyDescent="0.25">
      <c r="A527" s="20" t="s">
        <v>531</v>
      </c>
      <c r="B527" s="3" t="s">
        <v>563</v>
      </c>
    </row>
    <row r="528" spans="1:2" x14ac:dyDescent="0.25">
      <c r="A528" s="20" t="s">
        <v>590</v>
      </c>
      <c r="B528" s="7" t="s">
        <v>565</v>
      </c>
    </row>
    <row r="529" spans="1:2" x14ac:dyDescent="0.25">
      <c r="A529" s="20" t="s">
        <v>590</v>
      </c>
      <c r="B529" s="3" t="s">
        <v>565</v>
      </c>
    </row>
    <row r="530" spans="1:2" x14ac:dyDescent="0.25">
      <c r="A530" s="20" t="s">
        <v>513</v>
      </c>
      <c r="B530" s="7" t="s">
        <v>563</v>
      </c>
    </row>
    <row r="531" spans="1:2" x14ac:dyDescent="0.25">
      <c r="A531" s="20" t="s">
        <v>18</v>
      </c>
      <c r="B531" s="7" t="s">
        <v>565</v>
      </c>
    </row>
    <row r="532" spans="1:2" x14ac:dyDescent="0.25">
      <c r="A532" s="20" t="s">
        <v>18</v>
      </c>
      <c r="B532" s="7" t="s">
        <v>565</v>
      </c>
    </row>
    <row r="533" spans="1:2" x14ac:dyDescent="0.25">
      <c r="A533" s="20" t="s">
        <v>18</v>
      </c>
      <c r="B533" s="7" t="s">
        <v>565</v>
      </c>
    </row>
    <row r="534" spans="1:2" x14ac:dyDescent="0.25">
      <c r="A534" s="20" t="s">
        <v>18</v>
      </c>
      <c r="B534" s="7" t="s">
        <v>565</v>
      </c>
    </row>
    <row r="535" spans="1:2" x14ac:dyDescent="0.25">
      <c r="A535" s="12" t="s">
        <v>18</v>
      </c>
      <c r="B535" s="7" t="str">
        <f>IF(A535=""," ",VLOOKUP(A535,'Профилиращ лист'!A:B,2,FALSE))</f>
        <v>ОФД</v>
      </c>
    </row>
    <row r="536" spans="1:2" x14ac:dyDescent="0.25">
      <c r="A536" s="20" t="s">
        <v>18</v>
      </c>
      <c r="B536" s="3" t="s">
        <v>565</v>
      </c>
    </row>
    <row r="537" spans="1:2" x14ac:dyDescent="0.25">
      <c r="A537" s="12" t="s">
        <v>18</v>
      </c>
      <c r="B537" s="1" t="e">
        <f>IF(A537=""," ",VLOOKUP(A537,[0]!_xlnm.Print_Area,11,FALSE))</f>
        <v>#REF!</v>
      </c>
    </row>
    <row r="538" spans="1:2" x14ac:dyDescent="0.25">
      <c r="A538" s="12" t="s">
        <v>18</v>
      </c>
      <c r="B538" s="1" t="e">
        <f>IF(A538=""," ",VLOOKUP(A538,[0]!_xlnm.Print_Area,11,FALSE))</f>
        <v>#REF!</v>
      </c>
    </row>
    <row r="539" spans="1:2" x14ac:dyDescent="0.25">
      <c r="A539" s="20" t="s">
        <v>18</v>
      </c>
      <c r="B539" s="3" t="s">
        <v>565</v>
      </c>
    </row>
    <row r="540" spans="1:2" x14ac:dyDescent="0.25">
      <c r="A540" s="20" t="s">
        <v>20</v>
      </c>
      <c r="B540" s="7" t="s">
        <v>565</v>
      </c>
    </row>
    <row r="541" spans="1:2" x14ac:dyDescent="0.25">
      <c r="A541" s="20" t="s">
        <v>20</v>
      </c>
      <c r="B541" s="7" t="s">
        <v>565</v>
      </c>
    </row>
    <row r="542" spans="1:2" x14ac:dyDescent="0.25">
      <c r="A542" s="20" t="s">
        <v>20</v>
      </c>
      <c r="B542" s="7" t="s">
        <v>565</v>
      </c>
    </row>
    <row r="543" spans="1:2" x14ac:dyDescent="0.25">
      <c r="A543" s="20" t="s">
        <v>20</v>
      </c>
      <c r="B543" s="7" t="s">
        <v>563</v>
      </c>
    </row>
    <row r="544" spans="1:2" x14ac:dyDescent="0.25">
      <c r="A544" s="12" t="s">
        <v>20</v>
      </c>
      <c r="B544" s="7" t="str">
        <f>IF(A544=""," ",VLOOKUP(A544,'Профилиращ лист'!A:B,2,FALSE))</f>
        <v>ОФД</v>
      </c>
    </row>
    <row r="545" spans="1:2" x14ac:dyDescent="0.25">
      <c r="A545" s="20" t="s">
        <v>20</v>
      </c>
      <c r="B545" s="7" t="s">
        <v>565</v>
      </c>
    </row>
    <row r="546" spans="1:2" x14ac:dyDescent="0.25">
      <c r="A546" s="20" t="s">
        <v>20</v>
      </c>
      <c r="B546" s="3" t="s">
        <v>565</v>
      </c>
    </row>
    <row r="547" spans="1:2" x14ac:dyDescent="0.25">
      <c r="A547" s="20" t="s">
        <v>20</v>
      </c>
      <c r="B547" s="3" t="s">
        <v>565</v>
      </c>
    </row>
    <row r="548" spans="1:2" x14ac:dyDescent="0.25">
      <c r="A548" s="12" t="s">
        <v>20</v>
      </c>
      <c r="B548" s="1" t="e">
        <f>IF(A548=""," ",VLOOKUP(A548,[0]!_xlnm.Print_Area,11,FALSE))</f>
        <v>#REF!</v>
      </c>
    </row>
    <row r="549" spans="1:2" x14ac:dyDescent="0.25">
      <c r="A549" s="15" t="s">
        <v>20</v>
      </c>
      <c r="B549" s="76" t="e">
        <f>IF(A549=""," ",VLOOKUP(A549,[0]!_xlnm.Print_Area,11,FALSE))</f>
        <v>#REF!</v>
      </c>
    </row>
    <row r="550" spans="1:2" x14ac:dyDescent="0.25">
      <c r="A550" s="32" t="s">
        <v>20</v>
      </c>
      <c r="B550" s="77" t="s">
        <v>565</v>
      </c>
    </row>
    <row r="551" spans="1:2" x14ac:dyDescent="0.25">
      <c r="A551" s="15" t="s">
        <v>135</v>
      </c>
      <c r="B551" s="76" t="s">
        <v>565</v>
      </c>
    </row>
    <row r="552" spans="1:2" x14ac:dyDescent="0.25">
      <c r="A552" s="15" t="s">
        <v>135</v>
      </c>
      <c r="B552" s="76" t="s">
        <v>565</v>
      </c>
    </row>
    <row r="553" spans="1:2" x14ac:dyDescent="0.25">
      <c r="A553" s="20" t="s">
        <v>135</v>
      </c>
      <c r="B553" s="3" t="s">
        <v>565</v>
      </c>
    </row>
    <row r="554" spans="1:2" x14ac:dyDescent="0.25">
      <c r="A554" s="20" t="s">
        <v>432</v>
      </c>
      <c r="B554" s="7" t="s">
        <v>563</v>
      </c>
    </row>
    <row r="555" spans="1:2" x14ac:dyDescent="0.25">
      <c r="A555" s="20" t="s">
        <v>432</v>
      </c>
      <c r="B555" s="7" t="s">
        <v>561</v>
      </c>
    </row>
    <row r="556" spans="1:2" x14ac:dyDescent="0.25">
      <c r="A556" s="20" t="s">
        <v>0</v>
      </c>
      <c r="B556" s="7" t="s">
        <v>561</v>
      </c>
    </row>
    <row r="557" spans="1:2" x14ac:dyDescent="0.25">
      <c r="A557" s="20" t="s">
        <v>0</v>
      </c>
      <c r="B557" s="7"/>
    </row>
    <row r="558" spans="1:2" x14ac:dyDescent="0.25">
      <c r="A558" s="20" t="s">
        <v>0</v>
      </c>
      <c r="B558" s="7" t="s">
        <v>566</v>
      </c>
    </row>
    <row r="559" spans="1:2" x14ac:dyDescent="0.25">
      <c r="A559" s="20" t="s">
        <v>181</v>
      </c>
      <c r="B559" s="7"/>
    </row>
    <row r="560" spans="1:2" x14ac:dyDescent="0.25">
      <c r="A560" s="12" t="s">
        <v>181</v>
      </c>
      <c r="B560" s="3" t="s">
        <v>561</v>
      </c>
    </row>
    <row r="561" spans="1:2" x14ac:dyDescent="0.25">
      <c r="A561" s="16" t="s">
        <v>0</v>
      </c>
      <c r="B561" s="1" t="s">
        <v>561</v>
      </c>
    </row>
    <row r="562" spans="1:2" x14ac:dyDescent="0.25">
      <c r="A562" s="16" t="s">
        <v>0</v>
      </c>
      <c r="B562" s="1"/>
    </row>
    <row r="563" spans="1:2" x14ac:dyDescent="0.25">
      <c r="A563" s="16" t="s">
        <v>0</v>
      </c>
      <c r="B563" s="1" t="s">
        <v>561</v>
      </c>
    </row>
    <row r="564" spans="1:2" x14ac:dyDescent="0.25">
      <c r="A564" s="16" t="s">
        <v>0</v>
      </c>
      <c r="B564" s="1"/>
    </row>
    <row r="565" spans="1:2" x14ac:dyDescent="0.25">
      <c r="A565" s="20" t="s">
        <v>0</v>
      </c>
      <c r="B565" s="3" t="s">
        <v>561</v>
      </c>
    </row>
    <row r="566" spans="1:2" x14ac:dyDescent="0.25">
      <c r="A566" s="20" t="s">
        <v>0</v>
      </c>
      <c r="B566" s="3"/>
    </row>
    <row r="567" spans="1:2" x14ac:dyDescent="0.25">
      <c r="A567" s="16" t="s">
        <v>188</v>
      </c>
      <c r="B567" s="7"/>
    </row>
    <row r="568" spans="1:2" x14ac:dyDescent="0.25">
      <c r="A568" s="8" t="s">
        <v>83</v>
      </c>
      <c r="B568" s="7" t="s">
        <v>566</v>
      </c>
    </row>
    <row r="569" spans="1:2" x14ac:dyDescent="0.25">
      <c r="A569" s="12" t="s">
        <v>83</v>
      </c>
      <c r="B569" s="7" t="str">
        <f>IF(A569=""," ",VLOOKUP(A569,'Профилиращ лист'!A:B,2,FALSE))</f>
        <v>ФД</v>
      </c>
    </row>
    <row r="570" spans="1:2" x14ac:dyDescent="0.25">
      <c r="A570" s="12" t="s">
        <v>83</v>
      </c>
      <c r="B570" s="1" t="s">
        <v>566</v>
      </c>
    </row>
    <row r="571" spans="1:2" x14ac:dyDescent="0.25">
      <c r="A571" s="12" t="s">
        <v>83</v>
      </c>
      <c r="B571" s="1" t="s">
        <v>566</v>
      </c>
    </row>
    <row r="572" spans="1:2" x14ac:dyDescent="0.25">
      <c r="A572" s="20" t="s">
        <v>83</v>
      </c>
      <c r="B572" s="3" t="s">
        <v>566</v>
      </c>
    </row>
    <row r="573" spans="1:2" x14ac:dyDescent="0.25">
      <c r="A573" s="20" t="s">
        <v>420</v>
      </c>
      <c r="B573" s="7" t="s">
        <v>566</v>
      </c>
    </row>
    <row r="574" spans="1:2" x14ac:dyDescent="0.25">
      <c r="A574" s="20" t="s">
        <v>420</v>
      </c>
      <c r="B574" s="7" t="s">
        <v>566</v>
      </c>
    </row>
    <row r="575" spans="1:2" x14ac:dyDescent="0.25">
      <c r="A575" s="20" t="s">
        <v>412</v>
      </c>
      <c r="B575" s="7" t="s">
        <v>566</v>
      </c>
    </row>
    <row r="576" spans="1:2" x14ac:dyDescent="0.25">
      <c r="A576" s="20" t="s">
        <v>516</v>
      </c>
      <c r="B576" s="7" t="s">
        <v>566</v>
      </c>
    </row>
    <row r="577" spans="1:2" x14ac:dyDescent="0.25">
      <c r="A577" s="20" t="s">
        <v>516</v>
      </c>
      <c r="B577" s="3" t="s">
        <v>566</v>
      </c>
    </row>
    <row r="578" spans="1:2" x14ac:dyDescent="0.25">
      <c r="A578" s="20" t="s">
        <v>17</v>
      </c>
      <c r="B578" s="7" t="s">
        <v>566</v>
      </c>
    </row>
    <row r="579" spans="1:2" x14ac:dyDescent="0.25">
      <c r="A579" s="20" t="s">
        <v>115</v>
      </c>
      <c r="B579" s="7" t="s">
        <v>566</v>
      </c>
    </row>
    <row r="580" spans="1:2" x14ac:dyDescent="0.25">
      <c r="A580" s="20" t="s">
        <v>115</v>
      </c>
      <c r="B580" s="7" t="s">
        <v>566</v>
      </c>
    </row>
    <row r="581" spans="1:2" x14ac:dyDescent="0.25">
      <c r="A581" s="12" t="s">
        <v>115</v>
      </c>
      <c r="B581" s="7" t="str">
        <f>IF(A581=""," ",VLOOKUP(A581,'Профилиращ лист'!A:B,2,FALSE))</f>
        <v>ФД</v>
      </c>
    </row>
    <row r="582" spans="1:2" x14ac:dyDescent="0.25">
      <c r="A582" s="8" t="s">
        <v>115</v>
      </c>
      <c r="B582" s="1" t="s">
        <v>566</v>
      </c>
    </row>
    <row r="583" spans="1:2" x14ac:dyDescent="0.25">
      <c r="A583" s="8" t="s">
        <v>115</v>
      </c>
      <c r="B583" s="1" t="s">
        <v>566</v>
      </c>
    </row>
    <row r="584" spans="1:2" x14ac:dyDescent="0.25">
      <c r="A584" s="20" t="s">
        <v>115</v>
      </c>
      <c r="B584" s="3" t="s">
        <v>566</v>
      </c>
    </row>
    <row r="585" spans="1:2" x14ac:dyDescent="0.25">
      <c r="A585" s="20" t="s">
        <v>548</v>
      </c>
      <c r="B585" s="3" t="s">
        <v>566</v>
      </c>
    </row>
    <row r="586" spans="1:2" x14ac:dyDescent="0.25">
      <c r="A586" s="20" t="s">
        <v>90</v>
      </c>
      <c r="B586" s="7" t="s">
        <v>566</v>
      </c>
    </row>
    <row r="587" spans="1:2" x14ac:dyDescent="0.25">
      <c r="A587" s="20" t="s">
        <v>522</v>
      </c>
      <c r="B587" s="7" t="s">
        <v>566</v>
      </c>
    </row>
    <row r="588" spans="1:2" x14ac:dyDescent="0.25">
      <c r="A588" s="20" t="s">
        <v>24</v>
      </c>
      <c r="B588" s="7" t="s">
        <v>566</v>
      </c>
    </row>
    <row r="589" spans="1:2" x14ac:dyDescent="0.25">
      <c r="A589" s="20" t="s">
        <v>509</v>
      </c>
      <c r="B589" s="3" t="s">
        <v>566</v>
      </c>
    </row>
    <row r="590" spans="1:2" x14ac:dyDescent="0.25">
      <c r="A590" s="20" t="s">
        <v>117</v>
      </c>
      <c r="B590" s="7" t="s">
        <v>566</v>
      </c>
    </row>
    <row r="591" spans="1:2" x14ac:dyDescent="0.25">
      <c r="A591" s="20" t="s">
        <v>117</v>
      </c>
      <c r="B591" s="7" t="s">
        <v>566</v>
      </c>
    </row>
    <row r="592" spans="1:2" x14ac:dyDescent="0.25">
      <c r="A592" s="12" t="s">
        <v>117</v>
      </c>
      <c r="B592" s="7" t="str">
        <f>IF(A592=""," ",VLOOKUP(A592,'Профилиращ лист'!A:B,2,FALSE))</f>
        <v>ФД</v>
      </c>
    </row>
    <row r="593" spans="1:2" x14ac:dyDescent="0.25">
      <c r="A593" s="8" t="s">
        <v>117</v>
      </c>
      <c r="B593" s="1" t="s">
        <v>566</v>
      </c>
    </row>
    <row r="594" spans="1:2" x14ac:dyDescent="0.25">
      <c r="A594" s="8" t="s">
        <v>117</v>
      </c>
      <c r="B594" s="1" t="s">
        <v>566</v>
      </c>
    </row>
    <row r="595" spans="1:2" x14ac:dyDescent="0.25">
      <c r="A595" s="20" t="s">
        <v>117</v>
      </c>
      <c r="B595" s="3" t="s">
        <v>566</v>
      </c>
    </row>
    <row r="596" spans="1:2" x14ac:dyDescent="0.25">
      <c r="A596" s="20" t="s">
        <v>97</v>
      </c>
      <c r="B596" s="7" t="s">
        <v>566</v>
      </c>
    </row>
    <row r="597" spans="1:2" x14ac:dyDescent="0.25">
      <c r="A597" s="20" t="s">
        <v>554</v>
      </c>
      <c r="B597" s="3" t="s">
        <v>566</v>
      </c>
    </row>
    <row r="598" spans="1:2" x14ac:dyDescent="0.25">
      <c r="A598" s="20" t="s">
        <v>532</v>
      </c>
      <c r="B598" s="7" t="s">
        <v>566</v>
      </c>
    </row>
    <row r="599" spans="1:2" x14ac:dyDescent="0.25">
      <c r="A599" s="20" t="s">
        <v>34</v>
      </c>
      <c r="B599" s="7" t="s">
        <v>566</v>
      </c>
    </row>
    <row r="600" spans="1:2" x14ac:dyDescent="0.25">
      <c r="A600" s="20" t="s">
        <v>510</v>
      </c>
      <c r="B600" s="3" t="s">
        <v>566</v>
      </c>
    </row>
    <row r="601" spans="1:2" x14ac:dyDescent="0.25">
      <c r="A601" s="20" t="s">
        <v>121</v>
      </c>
      <c r="B601" s="7" t="s">
        <v>566</v>
      </c>
    </row>
    <row r="602" spans="1:2" x14ac:dyDescent="0.25">
      <c r="A602" s="20" t="s">
        <v>121</v>
      </c>
      <c r="B602" s="7" t="s">
        <v>566</v>
      </c>
    </row>
    <row r="603" spans="1:2" x14ac:dyDescent="0.25">
      <c r="A603" s="12" t="s">
        <v>121</v>
      </c>
      <c r="B603" s="7" t="str">
        <f>IF(A603=""," ",VLOOKUP(A603,'Профилиращ лист'!A:B,2,FALSE))</f>
        <v>ФД</v>
      </c>
    </row>
    <row r="604" spans="1:2" x14ac:dyDescent="0.25">
      <c r="A604" s="8" t="s">
        <v>121</v>
      </c>
      <c r="B604" s="1" t="s">
        <v>566</v>
      </c>
    </row>
    <row r="605" spans="1:2" x14ac:dyDescent="0.25">
      <c r="A605" s="8" t="s">
        <v>121</v>
      </c>
      <c r="B605" s="1" t="s">
        <v>566</v>
      </c>
    </row>
    <row r="606" spans="1:2" x14ac:dyDescent="0.25">
      <c r="A606" s="20" t="s">
        <v>121</v>
      </c>
      <c r="B606" s="3" t="s">
        <v>566</v>
      </c>
    </row>
    <row r="607" spans="1:2" x14ac:dyDescent="0.25">
      <c r="A607" s="20" t="s">
        <v>101</v>
      </c>
      <c r="B607" s="7" t="s">
        <v>566</v>
      </c>
    </row>
    <row r="608" spans="1:2" x14ac:dyDescent="0.25">
      <c r="A608" s="20" t="s">
        <v>40</v>
      </c>
      <c r="B608" s="7" t="s">
        <v>566</v>
      </c>
    </row>
    <row r="609" spans="1:2" x14ac:dyDescent="0.25">
      <c r="A609" s="20" t="s">
        <v>536</v>
      </c>
      <c r="B609" s="7" t="s">
        <v>566</v>
      </c>
    </row>
    <row r="610" spans="1:2" x14ac:dyDescent="0.25">
      <c r="A610" s="20" t="s">
        <v>536</v>
      </c>
      <c r="B610" s="3" t="s">
        <v>566</v>
      </c>
    </row>
    <row r="611" spans="1:2" x14ac:dyDescent="0.25">
      <c r="A611" s="20" t="s">
        <v>470</v>
      </c>
      <c r="B611" s="3" t="s">
        <v>566</v>
      </c>
    </row>
    <row r="612" spans="1:2" x14ac:dyDescent="0.25">
      <c r="A612" s="20" t="s">
        <v>125</v>
      </c>
      <c r="B612" s="7" t="s">
        <v>566</v>
      </c>
    </row>
    <row r="613" spans="1:2" x14ac:dyDescent="0.25">
      <c r="A613" s="20" t="s">
        <v>125</v>
      </c>
      <c r="B613" s="7" t="s">
        <v>566</v>
      </c>
    </row>
    <row r="614" spans="1:2" x14ac:dyDescent="0.25">
      <c r="A614" s="20" t="s">
        <v>47</v>
      </c>
      <c r="B614" s="7" t="s">
        <v>566</v>
      </c>
    </row>
    <row r="615" spans="1:2" x14ac:dyDescent="0.25">
      <c r="A615" s="20" t="s">
        <v>130</v>
      </c>
      <c r="B615" s="7" t="s">
        <v>566</v>
      </c>
    </row>
    <row r="616" spans="1:2" x14ac:dyDescent="0.25">
      <c r="A616" s="20" t="s">
        <v>130</v>
      </c>
      <c r="B616" s="7" t="s">
        <v>566</v>
      </c>
    </row>
    <row r="617" spans="1:2" x14ac:dyDescent="0.25">
      <c r="A617" s="20" t="s">
        <v>52</v>
      </c>
      <c r="B617" s="7" t="s">
        <v>566</v>
      </c>
    </row>
    <row r="618" spans="1:2" x14ac:dyDescent="0.25">
      <c r="A618" s="20" t="s">
        <v>60</v>
      </c>
      <c r="B618" s="7" t="s">
        <v>566</v>
      </c>
    </row>
    <row r="619" spans="1:2" x14ac:dyDescent="0.25">
      <c r="A619" s="20" t="s">
        <v>65</v>
      </c>
      <c r="B619" s="7"/>
    </row>
    <row r="620" spans="1:2" x14ac:dyDescent="0.25">
      <c r="A620" s="20" t="s">
        <v>462</v>
      </c>
      <c r="B620" s="3" t="s">
        <v>566</v>
      </c>
    </row>
    <row r="621" spans="1:2" x14ac:dyDescent="0.25">
      <c r="A621" s="20" t="s">
        <v>27</v>
      </c>
      <c r="B621" s="7"/>
    </row>
    <row r="622" spans="1:2" x14ac:dyDescent="0.25">
      <c r="A622" s="20" t="s">
        <v>27</v>
      </c>
      <c r="B622" s="7" t="s">
        <v>562</v>
      </c>
    </row>
    <row r="623" spans="1:2" x14ac:dyDescent="0.25">
      <c r="A623" s="12" t="s">
        <v>27</v>
      </c>
      <c r="B623" s="7"/>
    </row>
    <row r="624" spans="1:2" x14ac:dyDescent="0.25">
      <c r="A624" s="12" t="s">
        <v>27</v>
      </c>
      <c r="B624" s="7"/>
    </row>
    <row r="625" spans="1:2" x14ac:dyDescent="0.25">
      <c r="A625" s="20" t="s">
        <v>27</v>
      </c>
      <c r="B625" s="7"/>
    </row>
    <row r="626" spans="1:2" x14ac:dyDescent="0.25">
      <c r="A626" s="20" t="s">
        <v>27</v>
      </c>
      <c r="B626" s="7"/>
    </row>
    <row r="627" spans="1:2" x14ac:dyDescent="0.25">
      <c r="A627" s="20" t="s">
        <v>27</v>
      </c>
      <c r="B627" s="3"/>
    </row>
    <row r="628" spans="1:2" x14ac:dyDescent="0.25">
      <c r="A628" s="20" t="s">
        <v>27</v>
      </c>
      <c r="B628" s="3"/>
    </row>
    <row r="629" spans="1:2" x14ac:dyDescent="0.25">
      <c r="A629" s="20" t="s">
        <v>27</v>
      </c>
      <c r="B629" s="3"/>
    </row>
    <row r="630" spans="1:2" x14ac:dyDescent="0.25">
      <c r="A630" s="20" t="s">
        <v>27</v>
      </c>
      <c r="B630" s="3"/>
    </row>
    <row r="631" spans="1:2" x14ac:dyDescent="0.25">
      <c r="A631" s="12" t="s">
        <v>27</v>
      </c>
      <c r="B631" s="1"/>
    </row>
    <row r="632" spans="1:2" x14ac:dyDescent="0.25">
      <c r="A632" s="12" t="s">
        <v>27</v>
      </c>
      <c r="B632" s="1"/>
    </row>
    <row r="633" spans="1:2" x14ac:dyDescent="0.25">
      <c r="A633" s="12" t="s">
        <v>27</v>
      </c>
      <c r="B633" s="1"/>
    </row>
    <row r="634" spans="1:2" x14ac:dyDescent="0.25">
      <c r="A634" s="12" t="s">
        <v>27</v>
      </c>
      <c r="B634" s="1"/>
    </row>
    <row r="635" spans="1:2" x14ac:dyDescent="0.25">
      <c r="A635" s="20" t="s">
        <v>27</v>
      </c>
      <c r="B635" s="3"/>
    </row>
    <row r="636" spans="1:2" x14ac:dyDescent="0.25">
      <c r="A636" s="20" t="s">
        <v>27</v>
      </c>
      <c r="B636" s="3"/>
    </row>
    <row r="637" spans="1:2" x14ac:dyDescent="0.25">
      <c r="A637" s="20" t="s">
        <v>463</v>
      </c>
      <c r="B637" s="3" t="s">
        <v>563</v>
      </c>
    </row>
    <row r="638" spans="1:2" x14ac:dyDescent="0.25">
      <c r="A638" s="20" t="s">
        <v>573</v>
      </c>
      <c r="B638" s="3" t="s">
        <v>563</v>
      </c>
    </row>
    <row r="639" spans="1:2" x14ac:dyDescent="0.25">
      <c r="A639" s="20" t="s">
        <v>466</v>
      </c>
      <c r="B639" s="3" t="s">
        <v>563</v>
      </c>
    </row>
    <row r="640" spans="1:2" x14ac:dyDescent="0.25">
      <c r="A640" s="20" t="s">
        <v>578</v>
      </c>
      <c r="B640" s="3" t="s">
        <v>563</v>
      </c>
    </row>
    <row r="641" spans="1:2" x14ac:dyDescent="0.25">
      <c r="A641" s="20" t="s">
        <v>571</v>
      </c>
      <c r="B641" s="3" t="s">
        <v>563</v>
      </c>
    </row>
    <row r="642" spans="1:2" x14ac:dyDescent="0.25">
      <c r="A642" s="20" t="s">
        <v>577</v>
      </c>
      <c r="B642" s="3" t="s">
        <v>563</v>
      </c>
    </row>
    <row r="643" spans="1:2" x14ac:dyDescent="0.25">
      <c r="A643" s="20" t="s">
        <v>458</v>
      </c>
      <c r="B643" s="3" t="s">
        <v>567</v>
      </c>
    </row>
    <row r="644" spans="1:2" x14ac:dyDescent="0.25">
      <c r="A644" s="20" t="s">
        <v>458</v>
      </c>
      <c r="B644" s="3" t="s">
        <v>567</v>
      </c>
    </row>
    <row r="645" spans="1:2" x14ac:dyDescent="0.25">
      <c r="A645" s="20" t="s">
        <v>458</v>
      </c>
      <c r="B645" s="3" t="s">
        <v>567</v>
      </c>
    </row>
    <row r="646" spans="1:2" x14ac:dyDescent="0.25">
      <c r="A646" s="32" t="s">
        <v>458</v>
      </c>
      <c r="B646" s="77" t="s">
        <v>567</v>
      </c>
    </row>
    <row r="647" spans="1:2" x14ac:dyDescent="0.25">
      <c r="A647" s="32" t="s">
        <v>458</v>
      </c>
      <c r="B647" s="77" t="s">
        <v>567</v>
      </c>
    </row>
    <row r="648" spans="1:2" x14ac:dyDescent="0.25">
      <c r="A648" s="32" t="s">
        <v>458</v>
      </c>
      <c r="B648" s="77" t="s">
        <v>567</v>
      </c>
    </row>
    <row r="649" spans="1:2" x14ac:dyDescent="0.25">
      <c r="A649" s="32" t="s">
        <v>458</v>
      </c>
      <c r="B649" s="77" t="s">
        <v>567</v>
      </c>
    </row>
    <row r="650" spans="1:2" x14ac:dyDescent="0.25">
      <c r="A650" s="32" t="s">
        <v>458</v>
      </c>
      <c r="B650" s="77" t="s">
        <v>567</v>
      </c>
    </row>
    <row r="651" spans="1:2" x14ac:dyDescent="0.25">
      <c r="A651" s="32" t="s">
        <v>54</v>
      </c>
      <c r="B651" s="73" t="s">
        <v>562</v>
      </c>
    </row>
    <row r="652" spans="1:2" x14ac:dyDescent="0.25">
      <c r="A652" s="32" t="s">
        <v>94</v>
      </c>
      <c r="B652" s="73" t="s">
        <v>562</v>
      </c>
    </row>
    <row r="653" spans="1:2" x14ac:dyDescent="0.25">
      <c r="A653" s="32" t="s">
        <v>94</v>
      </c>
      <c r="B653" s="73" t="s">
        <v>562</v>
      </c>
    </row>
    <row r="654" spans="1:2" x14ac:dyDescent="0.25">
      <c r="A654" s="32" t="s">
        <v>94</v>
      </c>
    </row>
    <row r="655" spans="1:2" x14ac:dyDescent="0.25">
      <c r="A655" s="15" t="s">
        <v>301</v>
      </c>
      <c r="B655" s="73" t="s">
        <v>562</v>
      </c>
    </row>
    <row r="656" spans="1:2" x14ac:dyDescent="0.25">
      <c r="A656" s="15" t="s">
        <v>148</v>
      </c>
      <c r="B656" s="73" t="s">
        <v>562</v>
      </c>
    </row>
    <row r="657" spans="1:2" x14ac:dyDescent="0.25">
      <c r="A657" s="15" t="s">
        <v>148</v>
      </c>
      <c r="B657" s="76" t="s">
        <v>562</v>
      </c>
    </row>
    <row r="658" spans="1:2" x14ac:dyDescent="0.25">
      <c r="A658" s="15" t="s">
        <v>148</v>
      </c>
      <c r="B658" s="76" t="s">
        <v>562</v>
      </c>
    </row>
    <row r="659" spans="1:2" x14ac:dyDescent="0.25">
      <c r="A659" s="32" t="s">
        <v>148</v>
      </c>
      <c r="B659" s="77" t="s">
        <v>562</v>
      </c>
    </row>
    <row r="660" spans="1:2" x14ac:dyDescent="0.25">
      <c r="A660" s="32" t="s">
        <v>465</v>
      </c>
      <c r="B660" s="77" t="s">
        <v>562</v>
      </c>
    </row>
    <row r="661" spans="1:2" x14ac:dyDescent="0.25">
      <c r="A661" s="6" t="s">
        <v>157</v>
      </c>
      <c r="B661" s="76" t="s">
        <v>567</v>
      </c>
    </row>
    <row r="662" spans="1:2" x14ac:dyDescent="0.25">
      <c r="A662" s="15" t="s">
        <v>157</v>
      </c>
      <c r="B662" s="76" t="s">
        <v>567</v>
      </c>
    </row>
    <row r="663" spans="1:2" x14ac:dyDescent="0.25">
      <c r="A663" s="15" t="s">
        <v>157</v>
      </c>
      <c r="B663" s="76" t="s">
        <v>567</v>
      </c>
    </row>
    <row r="664" spans="1:2" x14ac:dyDescent="0.25">
      <c r="A664" s="15" t="s">
        <v>157</v>
      </c>
      <c r="B664" s="76" t="s">
        <v>567</v>
      </c>
    </row>
    <row r="665" spans="1:2" x14ac:dyDescent="0.25">
      <c r="A665" s="15" t="s">
        <v>157</v>
      </c>
      <c r="B665" s="76" t="s">
        <v>567</v>
      </c>
    </row>
    <row r="666" spans="1:2" x14ac:dyDescent="0.25">
      <c r="A666" s="15" t="s">
        <v>157</v>
      </c>
      <c r="B666" s="76" t="s">
        <v>567</v>
      </c>
    </row>
    <row r="667" spans="1:2" x14ac:dyDescent="0.25">
      <c r="A667" s="15" t="s">
        <v>157</v>
      </c>
      <c r="B667" s="76" t="s">
        <v>567</v>
      </c>
    </row>
    <row r="668" spans="1:2" x14ac:dyDescent="0.25">
      <c r="A668" s="15" t="s">
        <v>157</v>
      </c>
      <c r="B668" s="76" t="s">
        <v>567</v>
      </c>
    </row>
    <row r="669" spans="1:2" x14ac:dyDescent="0.25">
      <c r="A669" s="15" t="s">
        <v>157</v>
      </c>
      <c r="B669" s="76" t="s">
        <v>567</v>
      </c>
    </row>
    <row r="670" spans="1:2" x14ac:dyDescent="0.25">
      <c r="A670" s="15" t="s">
        <v>160</v>
      </c>
      <c r="B670" s="76" t="s">
        <v>567</v>
      </c>
    </row>
    <row r="671" spans="1:2" x14ac:dyDescent="0.25">
      <c r="A671" s="32" t="s">
        <v>182</v>
      </c>
      <c r="B671" s="73" t="s">
        <v>567</v>
      </c>
    </row>
    <row r="672" spans="1:2" x14ac:dyDescent="0.25">
      <c r="A672" s="32" t="s">
        <v>182</v>
      </c>
      <c r="B672" s="73" t="s">
        <v>567</v>
      </c>
    </row>
    <row r="673" spans="1:2" x14ac:dyDescent="0.25">
      <c r="A673" s="32" t="s">
        <v>182</v>
      </c>
      <c r="B673" s="73" t="s">
        <v>567</v>
      </c>
    </row>
    <row r="674" spans="1:2" x14ac:dyDescent="0.25">
      <c r="A674" s="32" t="s">
        <v>182</v>
      </c>
      <c r="B674" s="73" t="s">
        <v>567</v>
      </c>
    </row>
    <row r="675" spans="1:2" x14ac:dyDescent="0.25">
      <c r="A675" s="32" t="s">
        <v>182</v>
      </c>
      <c r="B675" s="73" t="s">
        <v>567</v>
      </c>
    </row>
    <row r="676" spans="1:2" x14ac:dyDescent="0.25">
      <c r="A676" s="32" t="s">
        <v>182</v>
      </c>
      <c r="B676" s="73" t="s">
        <v>567</v>
      </c>
    </row>
    <row r="677" spans="1:2" x14ac:dyDescent="0.25">
      <c r="A677" s="32" t="s">
        <v>182</v>
      </c>
      <c r="B677" s="73" t="s">
        <v>567</v>
      </c>
    </row>
    <row r="678" spans="1:2" x14ac:dyDescent="0.25">
      <c r="A678" s="32" t="s">
        <v>182</v>
      </c>
      <c r="B678" s="73" t="s">
        <v>567</v>
      </c>
    </row>
    <row r="679" spans="1:2" x14ac:dyDescent="0.25">
      <c r="A679" s="15" t="s">
        <v>182</v>
      </c>
      <c r="B679" s="77" t="s">
        <v>567</v>
      </c>
    </row>
    <row r="680" spans="1:2" x14ac:dyDescent="0.25">
      <c r="A680" s="32" t="s">
        <v>182</v>
      </c>
      <c r="B680" s="77" t="s">
        <v>567</v>
      </c>
    </row>
    <row r="681" spans="1:2" x14ac:dyDescent="0.25">
      <c r="A681" s="32" t="s">
        <v>182</v>
      </c>
      <c r="B681" s="77" t="s">
        <v>567</v>
      </c>
    </row>
    <row r="682" spans="1:2" x14ac:dyDescent="0.25">
      <c r="A682" s="32" t="s">
        <v>182</v>
      </c>
      <c r="B682" s="77" t="s">
        <v>567</v>
      </c>
    </row>
    <row r="683" spans="1:2" x14ac:dyDescent="0.25">
      <c r="A683" s="32" t="s">
        <v>182</v>
      </c>
      <c r="B683" s="77" t="s">
        <v>567</v>
      </c>
    </row>
    <row r="684" spans="1:2" x14ac:dyDescent="0.25">
      <c r="A684" s="32" t="s">
        <v>182</v>
      </c>
      <c r="B684" s="77" t="s">
        <v>567</v>
      </c>
    </row>
    <row r="685" spans="1:2" x14ac:dyDescent="0.25">
      <c r="A685" s="32" t="s">
        <v>182</v>
      </c>
      <c r="B685" s="77" t="s">
        <v>567</v>
      </c>
    </row>
    <row r="686" spans="1:2" x14ac:dyDescent="0.25">
      <c r="A686" s="32" t="s">
        <v>182</v>
      </c>
      <c r="B686" s="77" t="s">
        <v>567</v>
      </c>
    </row>
    <row r="689" spans="1:2" x14ac:dyDescent="0.25">
      <c r="A689" s="15"/>
    </row>
    <row r="690" spans="1:2" x14ac:dyDescent="0.25">
      <c r="A690" s="15"/>
    </row>
    <row r="691" spans="1:2" x14ac:dyDescent="0.25">
      <c r="B691" s="77" t="s">
        <v>306</v>
      </c>
    </row>
    <row r="692" spans="1:2" x14ac:dyDescent="0.25">
      <c r="B692" s="77" t="s">
        <v>306</v>
      </c>
    </row>
    <row r="693" spans="1:2" x14ac:dyDescent="0.25">
      <c r="B693" s="77" t="s">
        <v>306</v>
      </c>
    </row>
    <row r="694" spans="1:2" x14ac:dyDescent="0.25">
      <c r="B694" s="77" t="s">
        <v>306</v>
      </c>
    </row>
    <row r="695" spans="1:2" x14ac:dyDescent="0.25">
      <c r="B695" s="77" t="s">
        <v>306</v>
      </c>
    </row>
    <row r="696" spans="1:2" x14ac:dyDescent="0.25">
      <c r="B696" s="77" t="s">
        <v>306</v>
      </c>
    </row>
    <row r="697" spans="1:2" x14ac:dyDescent="0.25">
      <c r="B697" s="77" t="s">
        <v>306</v>
      </c>
    </row>
    <row r="698" spans="1:2" x14ac:dyDescent="0.25">
      <c r="B698" s="77"/>
    </row>
    <row r="699" spans="1:2" x14ac:dyDescent="0.25">
      <c r="B699" s="77"/>
    </row>
    <row r="700" spans="1:2" x14ac:dyDescent="0.25">
      <c r="B700" s="77"/>
    </row>
    <row r="701" spans="1:2" x14ac:dyDescent="0.25">
      <c r="B701" s="77"/>
    </row>
    <row r="702" spans="1:2" x14ac:dyDescent="0.25">
      <c r="B702" s="77"/>
    </row>
    <row r="703" spans="1:2" x14ac:dyDescent="0.25">
      <c r="B703" s="77" t="s">
        <v>306</v>
      </c>
    </row>
    <row r="704" spans="1:2" x14ac:dyDescent="0.25">
      <c r="B704" s="77"/>
    </row>
    <row r="705" spans="1:2" x14ac:dyDescent="0.25">
      <c r="B705" s="77"/>
    </row>
    <row r="706" spans="1:2" x14ac:dyDescent="0.25">
      <c r="B706" s="77"/>
    </row>
    <row r="707" spans="1:2" x14ac:dyDescent="0.25">
      <c r="B707" s="77"/>
    </row>
    <row r="708" spans="1:2" x14ac:dyDescent="0.25">
      <c r="A708" s="15"/>
      <c r="B708" s="76"/>
    </row>
    <row r="709" spans="1:2" x14ac:dyDescent="0.25">
      <c r="A709" s="15"/>
      <c r="B709" s="76" t="str">
        <f>IF(A709=""," ",VLOOKUP(A709,[0]!_xlnm.Print_Area,11,FALSE))</f>
        <v xml:space="preserve"> </v>
      </c>
    </row>
    <row r="710" spans="1:2" x14ac:dyDescent="0.25">
      <c r="A710" s="15"/>
      <c r="B710" s="76"/>
    </row>
    <row r="711" spans="1:2" x14ac:dyDescent="0.25">
      <c r="A711" s="15"/>
      <c r="B711" s="76" t="str">
        <f>IF(A711=""," ",VLOOKUP(A711,[0]!_xlnm.Print_Area,11,FALSE))</f>
        <v xml:space="preserve"> </v>
      </c>
    </row>
    <row r="712" spans="1:2" x14ac:dyDescent="0.25">
      <c r="A712" s="15"/>
      <c r="B712" s="76" t="str">
        <f>IF(A712=""," ",VLOOKUP(A712,[0]!_xlnm.Print_Area,11,FALSE))</f>
        <v xml:space="preserve"> </v>
      </c>
    </row>
    <row r="713" spans="1:2" x14ac:dyDescent="0.25">
      <c r="A713" s="15"/>
      <c r="B713" s="76" t="str">
        <f>IF(A713=""," ",VLOOKUP(A713,[0]!_xlnm.Print_Area,11,FALSE))</f>
        <v xml:space="preserve"> </v>
      </c>
    </row>
    <row r="714" spans="1:2" x14ac:dyDescent="0.25">
      <c r="A714" s="15"/>
      <c r="B714" s="76" t="str">
        <f>IF(A714=""," ",VLOOKUP(A714,[0]!_xlnm.Print_Area,11,FALSE))</f>
        <v xml:space="preserve"> </v>
      </c>
    </row>
    <row r="715" spans="1:2" x14ac:dyDescent="0.25">
      <c r="A715" s="15"/>
      <c r="B715" s="76"/>
    </row>
    <row r="716" spans="1:2" x14ac:dyDescent="0.25">
      <c r="A716" s="15"/>
      <c r="B716" s="76"/>
    </row>
    <row r="721" spans="1:2" x14ac:dyDescent="0.25">
      <c r="A721" s="15"/>
      <c r="B721" s="76"/>
    </row>
    <row r="722" spans="1:2" x14ac:dyDescent="0.25">
      <c r="A722" s="15"/>
      <c r="B722" s="76" t="str">
        <f>IF(A722=""," ",VLOOKUP(A722,[0]!_xlnm.Print_Area,11,FALSE))</f>
        <v xml:space="preserve"> </v>
      </c>
    </row>
    <row r="723" spans="1:2" x14ac:dyDescent="0.25">
      <c r="A723" s="15"/>
      <c r="B723" s="76"/>
    </row>
    <row r="724" spans="1:2" x14ac:dyDescent="0.25">
      <c r="A724" s="15"/>
      <c r="B724" s="76" t="str">
        <f>IF(A724=""," ",VLOOKUP(A724,[0]!_xlnm.Print_Area,11,FALSE))</f>
        <v xml:space="preserve"> </v>
      </c>
    </row>
    <row r="725" spans="1:2" x14ac:dyDescent="0.25">
      <c r="A725" s="15"/>
      <c r="B725" s="76" t="str">
        <f>IF(A725=""," ",VLOOKUP(A725,[0]!_xlnm.Print_Area,11,FALSE))</f>
        <v xml:space="preserve"> </v>
      </c>
    </row>
    <row r="726" spans="1:2" x14ac:dyDescent="0.25">
      <c r="A726" s="15"/>
      <c r="B726" s="76" t="str">
        <f>IF(A726=""," ",VLOOKUP(A726,[0]!_xlnm.Print_Area,11,FALSE))</f>
        <v xml:space="preserve"> </v>
      </c>
    </row>
    <row r="727" spans="1:2" x14ac:dyDescent="0.25">
      <c r="A727" s="15"/>
      <c r="B727" s="76" t="str">
        <f>IF(A727=""," ",VLOOKUP(A727,[0]!_xlnm.Print_Area,11,FALSE))</f>
        <v xml:space="preserve"> </v>
      </c>
    </row>
    <row r="728" spans="1:2" x14ac:dyDescent="0.25">
      <c r="A728" s="15"/>
      <c r="B728" s="76"/>
    </row>
    <row r="729" spans="1:2" x14ac:dyDescent="0.25">
      <c r="A729" s="15"/>
      <c r="B729" s="76"/>
    </row>
    <row r="730" spans="1:2" x14ac:dyDescent="0.25">
      <c r="B730" s="77"/>
    </row>
    <row r="731" spans="1:2" x14ac:dyDescent="0.25">
      <c r="B731" s="77"/>
    </row>
    <row r="732" spans="1:2" x14ac:dyDescent="0.25">
      <c r="B732" s="77"/>
    </row>
    <row r="733" spans="1:2" x14ac:dyDescent="0.25">
      <c r="B733" s="77"/>
    </row>
    <row r="734" spans="1:2" x14ac:dyDescent="0.25">
      <c r="B734" s="77"/>
    </row>
    <row r="735" spans="1:2" x14ac:dyDescent="0.25">
      <c r="B735" s="77" t="s">
        <v>306</v>
      </c>
    </row>
    <row r="736" spans="1:2" x14ac:dyDescent="0.25">
      <c r="B736" s="77"/>
    </row>
    <row r="737" spans="2:2" x14ac:dyDescent="0.25">
      <c r="B737" s="77" t="s">
        <v>306</v>
      </c>
    </row>
    <row r="738" spans="2:2" x14ac:dyDescent="0.25">
      <c r="B738" s="77" t="s">
        <v>306</v>
      </c>
    </row>
    <row r="739" spans="2:2" x14ac:dyDescent="0.25">
      <c r="B739" s="77" t="s">
        <v>306</v>
      </c>
    </row>
    <row r="740" spans="2:2" x14ac:dyDescent="0.25">
      <c r="B740" s="77" t="s">
        <v>306</v>
      </c>
    </row>
    <row r="741" spans="2:2" x14ac:dyDescent="0.25">
      <c r="B741" s="77"/>
    </row>
    <row r="742" spans="2:2" x14ac:dyDescent="0.25">
      <c r="B742" s="77"/>
    </row>
  </sheetData>
  <sortState ref="A2:B763">
    <sortCondition ref="A2:A763"/>
  </sortState>
  <mergeCells count="1">
    <mergeCell ref="D1:K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theme="3" tint="-0.499984740745262"/>
  </sheetPr>
  <dimension ref="A1:GD95"/>
  <sheetViews>
    <sheetView view="pageBreakPreview" topLeftCell="W35" zoomScale="96" zoomScaleNormal="100" zoomScaleSheetLayoutView="96" workbookViewId="0">
      <selection activeCell="AA54" sqref="AA54"/>
    </sheetView>
  </sheetViews>
  <sheetFormatPr defaultRowHeight="15" x14ac:dyDescent="0.25"/>
  <cols>
    <col min="1" max="1" width="59" style="12" customWidth="1"/>
    <col min="2" max="2" width="3.7109375" style="12" hidden="1" customWidth="1"/>
    <col min="3" max="8" width="4.7109375" style="18" customWidth="1"/>
    <col min="9" max="9" width="3.7109375" style="8" customWidth="1"/>
    <col min="10" max="10" width="6.85546875" style="23" bestFit="1" customWidth="1"/>
    <col min="11" max="16384" width="9.140625" style="24"/>
  </cols>
  <sheetData>
    <row r="1" spans="1:15" s="1" customFormat="1" ht="20.100000000000001" customHeight="1" x14ac:dyDescent="0.25">
      <c r="A1" s="16" t="s">
        <v>0</v>
      </c>
      <c r="B1" s="16" t="s">
        <v>162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</row>
    <row r="2" spans="1:15" ht="20.100000000000001" customHeight="1" x14ac:dyDescent="0.25">
      <c r="A2" s="16" t="s">
        <v>9</v>
      </c>
      <c r="B2" s="16"/>
      <c r="I2" s="5"/>
      <c r="J2" s="19"/>
    </row>
    <row r="3" spans="1:15" ht="20.100000000000001" customHeight="1" x14ac:dyDescent="0.25">
      <c r="A3" s="12" t="s">
        <v>13</v>
      </c>
      <c r="B3" s="18">
        <v>30</v>
      </c>
      <c r="C3" s="18">
        <v>30</v>
      </c>
      <c r="D3" s="18">
        <v>30</v>
      </c>
      <c r="E3" s="18">
        <v>0</v>
      </c>
      <c r="F3" s="18">
        <v>0</v>
      </c>
      <c r="G3" s="18">
        <f>H3-C3</f>
        <v>60</v>
      </c>
      <c r="H3" s="18">
        <f t="shared" ref="H3:H10" si="0">I3*30</f>
        <v>90</v>
      </c>
      <c r="I3" s="18">
        <v>3</v>
      </c>
      <c r="J3" s="18" t="s">
        <v>19</v>
      </c>
      <c r="K3" s="24" t="s">
        <v>190</v>
      </c>
      <c r="O3" s="1" t="s">
        <v>12</v>
      </c>
    </row>
    <row r="4" spans="1:15" ht="20.100000000000001" customHeight="1" x14ac:dyDescent="0.25">
      <c r="A4" s="12" t="s">
        <v>16</v>
      </c>
      <c r="B4" s="18">
        <v>45</v>
      </c>
      <c r="C4" s="18">
        <v>45</v>
      </c>
      <c r="D4" s="18">
        <v>15</v>
      </c>
      <c r="E4" s="18">
        <v>30</v>
      </c>
      <c r="F4" s="18">
        <v>0</v>
      </c>
      <c r="G4" s="18">
        <f t="shared" ref="G4:G10" si="1">H4-C4</f>
        <v>75</v>
      </c>
      <c r="H4" s="18">
        <f t="shared" si="0"/>
        <v>120</v>
      </c>
      <c r="I4" s="18">
        <v>4</v>
      </c>
      <c r="J4" s="18" t="s">
        <v>14</v>
      </c>
      <c r="K4" s="24" t="s">
        <v>191</v>
      </c>
      <c r="O4" s="24">
        <f>SUMIF(A:A,"*практически*",C:C)</f>
        <v>750</v>
      </c>
    </row>
    <row r="5" spans="1:15" ht="20.100000000000001" customHeight="1" x14ac:dyDescent="0.25">
      <c r="A5" s="12" t="s">
        <v>395</v>
      </c>
      <c r="B5" s="18">
        <v>90</v>
      </c>
      <c r="C5" s="18">
        <v>90</v>
      </c>
      <c r="D5" s="18">
        <v>0</v>
      </c>
      <c r="E5" s="18">
        <v>0</v>
      </c>
      <c r="F5" s="18">
        <v>90</v>
      </c>
      <c r="G5" s="18">
        <f t="shared" si="1"/>
        <v>150</v>
      </c>
      <c r="H5" s="18">
        <f t="shared" si="0"/>
        <v>240</v>
      </c>
      <c r="I5" s="18">
        <v>8</v>
      </c>
      <c r="J5" s="18" t="s">
        <v>14</v>
      </c>
      <c r="K5" s="24" t="s">
        <v>192</v>
      </c>
    </row>
    <row r="6" spans="1:15" ht="20.100000000000001" customHeight="1" x14ac:dyDescent="0.25">
      <c r="A6" s="12" t="s">
        <v>15</v>
      </c>
      <c r="B6" s="18">
        <v>15</v>
      </c>
      <c r="C6" s="18">
        <v>30</v>
      </c>
      <c r="D6" s="18">
        <v>0</v>
      </c>
      <c r="E6" s="18">
        <v>30</v>
      </c>
      <c r="F6" s="18">
        <v>0</v>
      </c>
      <c r="G6" s="18">
        <f t="shared" si="1"/>
        <v>60</v>
      </c>
      <c r="H6" s="18">
        <f t="shared" si="0"/>
        <v>90</v>
      </c>
      <c r="I6" s="18">
        <v>3</v>
      </c>
      <c r="J6" s="18" t="s">
        <v>11</v>
      </c>
      <c r="K6" s="24" t="s">
        <v>195</v>
      </c>
    </row>
    <row r="7" spans="1:15" ht="20.100000000000001" customHeight="1" x14ac:dyDescent="0.25">
      <c r="A7" s="12" t="s">
        <v>83</v>
      </c>
      <c r="B7" s="18">
        <v>15</v>
      </c>
      <c r="C7" s="18">
        <v>30</v>
      </c>
      <c r="D7" s="18">
        <v>0</v>
      </c>
      <c r="E7" s="18">
        <v>0</v>
      </c>
      <c r="F7" s="18">
        <v>30</v>
      </c>
      <c r="G7" s="18">
        <f t="shared" si="1"/>
        <v>30</v>
      </c>
      <c r="H7" s="18">
        <f t="shared" si="0"/>
        <v>60</v>
      </c>
      <c r="I7" s="18">
        <v>2</v>
      </c>
      <c r="J7" s="18" t="s">
        <v>11</v>
      </c>
      <c r="K7" s="24" t="s">
        <v>198</v>
      </c>
    </row>
    <row r="8" spans="1:15" ht="20.100000000000001" customHeight="1" x14ac:dyDescent="0.25">
      <c r="A8" s="12" t="s">
        <v>208</v>
      </c>
      <c r="B8" s="18">
        <v>15</v>
      </c>
      <c r="C8" s="18">
        <v>15</v>
      </c>
      <c r="D8" s="18">
        <v>0</v>
      </c>
      <c r="E8" s="18">
        <v>0</v>
      </c>
      <c r="F8" s="18">
        <v>15</v>
      </c>
      <c r="G8" s="18">
        <f t="shared" si="1"/>
        <v>45</v>
      </c>
      <c r="H8" s="18">
        <f t="shared" si="0"/>
        <v>60</v>
      </c>
      <c r="I8" s="18">
        <v>2</v>
      </c>
      <c r="J8" s="18" t="s">
        <v>11</v>
      </c>
      <c r="K8" s="24" t="s">
        <v>150</v>
      </c>
    </row>
    <row r="9" spans="1:15" ht="20.100000000000001" customHeight="1" x14ac:dyDescent="0.25">
      <c r="A9" s="12" t="s">
        <v>18</v>
      </c>
      <c r="B9" s="18">
        <v>45</v>
      </c>
      <c r="C9" s="18">
        <v>60</v>
      </c>
      <c r="D9" s="18">
        <v>45</v>
      </c>
      <c r="E9" s="18">
        <v>15</v>
      </c>
      <c r="F9" s="18">
        <v>0</v>
      </c>
      <c r="G9" s="18">
        <f t="shared" si="1"/>
        <v>60</v>
      </c>
      <c r="H9" s="18">
        <f t="shared" si="0"/>
        <v>120</v>
      </c>
      <c r="I9" s="18">
        <v>4</v>
      </c>
      <c r="J9" s="18" t="s">
        <v>19</v>
      </c>
      <c r="K9" s="24" t="s">
        <v>196</v>
      </c>
    </row>
    <row r="10" spans="1:15" ht="20.100000000000001" customHeight="1" x14ac:dyDescent="0.25">
      <c r="A10" s="12" t="s">
        <v>20</v>
      </c>
      <c r="B10" s="18">
        <v>45</v>
      </c>
      <c r="C10" s="18">
        <v>60</v>
      </c>
      <c r="D10" s="18">
        <v>45</v>
      </c>
      <c r="E10" s="18">
        <v>15</v>
      </c>
      <c r="F10" s="18">
        <v>0</v>
      </c>
      <c r="G10" s="18">
        <f t="shared" si="1"/>
        <v>60</v>
      </c>
      <c r="H10" s="18">
        <f t="shared" si="0"/>
        <v>120</v>
      </c>
      <c r="I10" s="18">
        <v>4</v>
      </c>
      <c r="J10" s="18" t="s">
        <v>19</v>
      </c>
      <c r="K10" s="24" t="s">
        <v>197</v>
      </c>
    </row>
    <row r="11" spans="1:15" ht="20.100000000000001" customHeight="1" x14ac:dyDescent="0.25">
      <c r="B11" s="25">
        <f t="shared" ref="B11:H11" si="2">SUM(B3:B10)</f>
        <v>300</v>
      </c>
      <c r="C11" s="25">
        <f t="shared" si="2"/>
        <v>360</v>
      </c>
      <c r="D11" s="25">
        <f t="shared" si="2"/>
        <v>135</v>
      </c>
      <c r="E11" s="25">
        <f t="shared" si="2"/>
        <v>90</v>
      </c>
      <c r="F11" s="25">
        <f t="shared" si="2"/>
        <v>135</v>
      </c>
      <c r="G11" s="25">
        <f t="shared" si="2"/>
        <v>540</v>
      </c>
      <c r="H11" s="25">
        <f t="shared" si="2"/>
        <v>900</v>
      </c>
      <c r="I11" s="25">
        <f>SUM(I3:I10)</f>
        <v>30</v>
      </c>
      <c r="J11" s="19"/>
      <c r="K11" s="24" t="s">
        <v>306</v>
      </c>
    </row>
    <row r="12" spans="1:15" ht="20.100000000000001" customHeight="1" x14ac:dyDescent="0.25">
      <c r="A12" s="16" t="s">
        <v>21</v>
      </c>
      <c r="B12" s="16"/>
      <c r="I12" s="5"/>
      <c r="J12" s="58"/>
    </row>
    <row r="13" spans="1:15" ht="20.100000000000001" customHeight="1" x14ac:dyDescent="0.25">
      <c r="A13" s="12" t="s">
        <v>23</v>
      </c>
      <c r="B13" s="18">
        <v>45</v>
      </c>
      <c r="C13" s="18">
        <v>60</v>
      </c>
      <c r="D13" s="18">
        <v>45</v>
      </c>
      <c r="E13" s="18">
        <v>15</v>
      </c>
      <c r="F13" s="18">
        <v>0</v>
      </c>
      <c r="G13" s="18">
        <f t="shared" ref="G13:G18" si="3">H13-C13</f>
        <v>120</v>
      </c>
      <c r="H13" s="18">
        <f t="shared" ref="H13:H18" si="4">I13*30</f>
        <v>180</v>
      </c>
      <c r="I13" s="18">
        <v>6</v>
      </c>
      <c r="J13" s="18" t="s">
        <v>19</v>
      </c>
      <c r="K13" s="24" t="s">
        <v>201</v>
      </c>
    </row>
    <row r="14" spans="1:15" ht="20.100000000000001" customHeight="1" x14ac:dyDescent="0.25">
      <c r="A14" s="12" t="s">
        <v>16</v>
      </c>
      <c r="B14" s="18">
        <v>30</v>
      </c>
      <c r="C14" s="18">
        <v>45</v>
      </c>
      <c r="D14" s="18">
        <v>15</v>
      </c>
      <c r="E14" s="18">
        <v>30</v>
      </c>
      <c r="F14" s="18">
        <v>0</v>
      </c>
      <c r="G14" s="18">
        <f t="shared" si="3"/>
        <v>135</v>
      </c>
      <c r="H14" s="18">
        <f t="shared" si="4"/>
        <v>180</v>
      </c>
      <c r="I14" s="18">
        <v>6</v>
      </c>
      <c r="J14" s="18" t="s">
        <v>19</v>
      </c>
      <c r="K14" s="24" t="s">
        <v>202</v>
      </c>
    </row>
    <row r="15" spans="1:15" ht="20.100000000000001" customHeight="1" x14ac:dyDescent="0.25">
      <c r="A15" s="12" t="s">
        <v>76</v>
      </c>
      <c r="B15" s="18">
        <v>30</v>
      </c>
      <c r="C15" s="18">
        <v>60</v>
      </c>
      <c r="D15" s="18">
        <v>30</v>
      </c>
      <c r="E15" s="18">
        <v>30</v>
      </c>
      <c r="F15" s="18">
        <v>0</v>
      </c>
      <c r="G15" s="18">
        <f t="shared" si="3"/>
        <v>60</v>
      </c>
      <c r="H15" s="18">
        <f t="shared" si="4"/>
        <v>120</v>
      </c>
      <c r="I15" s="18">
        <v>4</v>
      </c>
      <c r="J15" s="18" t="s">
        <v>19</v>
      </c>
      <c r="K15" s="24" t="s">
        <v>203</v>
      </c>
    </row>
    <row r="16" spans="1:15" ht="20.100000000000001" customHeight="1" x14ac:dyDescent="0.25">
      <c r="A16" s="12" t="s">
        <v>396</v>
      </c>
      <c r="B16" s="18">
        <v>90</v>
      </c>
      <c r="C16" s="18">
        <v>105</v>
      </c>
      <c r="D16" s="18">
        <v>0</v>
      </c>
      <c r="E16" s="18">
        <v>0</v>
      </c>
      <c r="F16" s="18">
        <v>105</v>
      </c>
      <c r="G16" s="18">
        <f t="shared" si="3"/>
        <v>135</v>
      </c>
      <c r="H16" s="18">
        <f t="shared" si="4"/>
        <v>240</v>
      </c>
      <c r="I16" s="18">
        <v>8</v>
      </c>
      <c r="J16" s="18" t="s">
        <v>19</v>
      </c>
      <c r="K16" s="24" t="s">
        <v>204</v>
      </c>
    </row>
    <row r="17" spans="1:11" ht="20.100000000000001" customHeight="1" x14ac:dyDescent="0.25">
      <c r="A17" s="12" t="s">
        <v>115</v>
      </c>
      <c r="B17" s="18">
        <v>15</v>
      </c>
      <c r="C17" s="18">
        <v>30</v>
      </c>
      <c r="D17" s="18">
        <v>0</v>
      </c>
      <c r="E17" s="18">
        <v>0</v>
      </c>
      <c r="F17" s="18">
        <v>30</v>
      </c>
      <c r="G17" s="18">
        <f t="shared" si="3"/>
        <v>30</v>
      </c>
      <c r="H17" s="18">
        <f t="shared" si="4"/>
        <v>60</v>
      </c>
      <c r="I17" s="18">
        <v>2</v>
      </c>
      <c r="J17" s="18" t="s">
        <v>11</v>
      </c>
      <c r="K17" s="24" t="s">
        <v>207</v>
      </c>
    </row>
    <row r="18" spans="1:11" ht="20.100000000000001" customHeight="1" x14ac:dyDescent="0.25">
      <c r="A18" s="12" t="s">
        <v>32</v>
      </c>
      <c r="B18" s="18">
        <v>30</v>
      </c>
      <c r="C18" s="18">
        <v>45</v>
      </c>
      <c r="D18" s="18">
        <v>30</v>
      </c>
      <c r="E18" s="18">
        <v>15</v>
      </c>
      <c r="F18" s="18">
        <v>0</v>
      </c>
      <c r="G18" s="18">
        <f t="shared" si="3"/>
        <v>75</v>
      </c>
      <c r="H18" s="18">
        <f t="shared" si="4"/>
        <v>120</v>
      </c>
      <c r="I18" s="18">
        <v>4</v>
      </c>
      <c r="J18" s="18" t="s">
        <v>19</v>
      </c>
      <c r="K18" s="24" t="s">
        <v>206</v>
      </c>
    </row>
    <row r="19" spans="1:11" ht="20.100000000000001" customHeight="1" x14ac:dyDescent="0.25">
      <c r="A19" s="12" t="s">
        <v>27</v>
      </c>
      <c r="C19" s="18">
        <v>30</v>
      </c>
      <c r="D19" s="18">
        <v>0</v>
      </c>
      <c r="E19" s="18">
        <v>0</v>
      </c>
      <c r="F19" s="18">
        <f>C19-D19-E19</f>
        <v>30</v>
      </c>
      <c r="G19" s="18">
        <v>0</v>
      </c>
      <c r="H19" s="18">
        <f>I19*30</f>
        <v>0</v>
      </c>
      <c r="I19" s="8">
        <v>0</v>
      </c>
      <c r="J19" s="18" t="s">
        <v>14</v>
      </c>
    </row>
    <row r="20" spans="1:11" ht="20.100000000000001" customHeight="1" x14ac:dyDescent="0.25">
      <c r="B20" s="22">
        <f t="shared" ref="B20:I20" si="5">SUM(B13:B18)</f>
        <v>240</v>
      </c>
      <c r="C20" s="22">
        <f t="shared" si="5"/>
        <v>345</v>
      </c>
      <c r="D20" s="22">
        <f t="shared" si="5"/>
        <v>120</v>
      </c>
      <c r="E20" s="22">
        <f t="shared" si="5"/>
        <v>90</v>
      </c>
      <c r="F20" s="22">
        <f t="shared" si="5"/>
        <v>135</v>
      </c>
      <c r="G20" s="22">
        <f t="shared" si="5"/>
        <v>555</v>
      </c>
      <c r="H20" s="22">
        <f t="shared" si="5"/>
        <v>900</v>
      </c>
      <c r="I20" s="22">
        <f t="shared" si="5"/>
        <v>30</v>
      </c>
      <c r="J20" s="19"/>
    </row>
    <row r="21" spans="1:11" ht="20.100000000000001" customHeight="1" x14ac:dyDescent="0.25">
      <c r="A21" s="16" t="s">
        <v>28</v>
      </c>
      <c r="B21" s="16"/>
      <c r="I21" s="5"/>
      <c r="J21" s="58"/>
    </row>
    <row r="22" spans="1:11" ht="20.100000000000001" customHeight="1" x14ac:dyDescent="0.25">
      <c r="A22" s="12" t="s">
        <v>33</v>
      </c>
      <c r="B22" s="18">
        <v>30</v>
      </c>
      <c r="C22" s="18">
        <v>30</v>
      </c>
      <c r="D22" s="18">
        <v>30</v>
      </c>
      <c r="E22" s="18">
        <v>0</v>
      </c>
      <c r="F22" s="18">
        <v>0</v>
      </c>
      <c r="G22" s="18">
        <f>H22-C22</f>
        <v>60</v>
      </c>
      <c r="H22" s="18">
        <f t="shared" ref="H22:H29" si="6">I22*30</f>
        <v>90</v>
      </c>
      <c r="I22" s="18">
        <v>3</v>
      </c>
      <c r="J22" s="18" t="s">
        <v>14</v>
      </c>
      <c r="K22" s="24" t="s">
        <v>212</v>
      </c>
    </row>
    <row r="23" spans="1:11" ht="20.100000000000001" customHeight="1" x14ac:dyDescent="0.25">
      <c r="A23" s="12" t="s">
        <v>214</v>
      </c>
      <c r="B23" s="18">
        <v>15</v>
      </c>
      <c r="C23" s="18">
        <v>30</v>
      </c>
      <c r="D23" s="18">
        <v>30</v>
      </c>
      <c r="E23" s="18">
        <v>0</v>
      </c>
      <c r="F23" s="18">
        <v>0</v>
      </c>
      <c r="G23" s="18">
        <f t="shared" ref="G23:G29" si="7">H23-C23</f>
        <v>60</v>
      </c>
      <c r="H23" s="18">
        <f t="shared" si="6"/>
        <v>90</v>
      </c>
      <c r="I23" s="18">
        <v>3</v>
      </c>
      <c r="J23" s="19" t="s">
        <v>19</v>
      </c>
      <c r="K23" s="24" t="s">
        <v>213</v>
      </c>
    </row>
    <row r="24" spans="1:11" ht="20.100000000000001" customHeight="1" x14ac:dyDescent="0.25">
      <c r="A24" s="12" t="s">
        <v>422</v>
      </c>
      <c r="B24" s="18">
        <v>30</v>
      </c>
      <c r="C24" s="18">
        <v>30</v>
      </c>
      <c r="D24" s="18">
        <v>30</v>
      </c>
      <c r="E24" s="18">
        <v>0</v>
      </c>
      <c r="F24" s="18">
        <v>0</v>
      </c>
      <c r="G24" s="18">
        <f t="shared" si="7"/>
        <v>60</v>
      </c>
      <c r="H24" s="18">
        <f t="shared" si="6"/>
        <v>90</v>
      </c>
      <c r="I24" s="18">
        <v>3</v>
      </c>
      <c r="J24" s="18" t="s">
        <v>19</v>
      </c>
      <c r="K24" s="24" t="s">
        <v>241</v>
      </c>
    </row>
    <row r="25" spans="1:11" ht="20.100000000000001" customHeight="1" x14ac:dyDescent="0.25">
      <c r="A25" s="12" t="s">
        <v>396</v>
      </c>
      <c r="B25" s="18">
        <v>90</v>
      </c>
      <c r="C25" s="18">
        <v>105</v>
      </c>
      <c r="D25" s="18">
        <v>0</v>
      </c>
      <c r="E25" s="18">
        <v>0</v>
      </c>
      <c r="F25" s="18">
        <v>105</v>
      </c>
      <c r="G25" s="18">
        <f t="shared" si="7"/>
        <v>135</v>
      </c>
      <c r="H25" s="18">
        <f t="shared" si="6"/>
        <v>240</v>
      </c>
      <c r="I25" s="18">
        <v>8</v>
      </c>
      <c r="J25" s="18" t="s">
        <v>14</v>
      </c>
      <c r="K25" s="24" t="s">
        <v>217</v>
      </c>
    </row>
    <row r="26" spans="1:11" ht="20.100000000000001" customHeight="1" x14ac:dyDescent="0.25">
      <c r="A26" s="12" t="s">
        <v>35</v>
      </c>
      <c r="B26" s="18">
        <v>60</v>
      </c>
      <c r="C26" s="18">
        <v>60</v>
      </c>
      <c r="D26" s="18">
        <v>45</v>
      </c>
      <c r="E26" s="18">
        <v>15</v>
      </c>
      <c r="F26" s="18">
        <v>0</v>
      </c>
      <c r="G26" s="18">
        <f t="shared" si="7"/>
        <v>60</v>
      </c>
      <c r="H26" s="18">
        <f t="shared" si="6"/>
        <v>120</v>
      </c>
      <c r="I26" s="18">
        <v>4</v>
      </c>
      <c r="J26" s="18" t="s">
        <v>19</v>
      </c>
      <c r="K26" s="24" t="s">
        <v>138</v>
      </c>
    </row>
    <row r="27" spans="1:11" ht="20.100000000000001" customHeight="1" x14ac:dyDescent="0.25">
      <c r="A27" s="12" t="s">
        <v>30</v>
      </c>
      <c r="B27" s="18">
        <v>45</v>
      </c>
      <c r="C27" s="18">
        <v>45</v>
      </c>
      <c r="D27" s="18">
        <v>45</v>
      </c>
      <c r="E27" s="18">
        <v>0</v>
      </c>
      <c r="F27" s="18">
        <v>0</v>
      </c>
      <c r="G27" s="18">
        <f t="shared" si="7"/>
        <v>45</v>
      </c>
      <c r="H27" s="18">
        <f t="shared" si="6"/>
        <v>90</v>
      </c>
      <c r="I27" s="18">
        <v>3</v>
      </c>
      <c r="J27" s="18" t="s">
        <v>19</v>
      </c>
      <c r="K27" s="24" t="s">
        <v>139</v>
      </c>
    </row>
    <row r="28" spans="1:11" ht="20.100000000000001" customHeight="1" x14ac:dyDescent="0.25">
      <c r="A28" s="12" t="s">
        <v>26</v>
      </c>
      <c r="B28" s="18">
        <v>30</v>
      </c>
      <c r="C28" s="18">
        <v>45</v>
      </c>
      <c r="D28" s="18">
        <v>30</v>
      </c>
      <c r="E28" s="18">
        <v>15</v>
      </c>
      <c r="F28" s="18">
        <v>0</v>
      </c>
      <c r="G28" s="18">
        <f t="shared" si="7"/>
        <v>45</v>
      </c>
      <c r="H28" s="18">
        <f t="shared" si="6"/>
        <v>90</v>
      </c>
      <c r="I28" s="18">
        <v>3</v>
      </c>
      <c r="J28" s="18" t="s">
        <v>19</v>
      </c>
      <c r="K28" s="24" t="s">
        <v>219</v>
      </c>
    </row>
    <row r="29" spans="1:11" ht="20.100000000000001" customHeight="1" x14ac:dyDescent="0.25">
      <c r="A29" s="12" t="s">
        <v>397</v>
      </c>
      <c r="B29" s="18">
        <v>30</v>
      </c>
      <c r="C29" s="18">
        <v>30</v>
      </c>
      <c r="D29" s="18">
        <v>30</v>
      </c>
      <c r="E29" s="18">
        <v>0</v>
      </c>
      <c r="F29" s="18">
        <v>0</v>
      </c>
      <c r="G29" s="18">
        <f t="shared" si="7"/>
        <v>60</v>
      </c>
      <c r="H29" s="18">
        <f t="shared" si="6"/>
        <v>90</v>
      </c>
      <c r="I29" s="18">
        <v>3</v>
      </c>
      <c r="J29" s="19" t="s">
        <v>19</v>
      </c>
      <c r="K29" s="24" t="s">
        <v>205</v>
      </c>
    </row>
    <row r="30" spans="1:11" ht="20.100000000000001" customHeight="1" x14ac:dyDescent="0.25">
      <c r="A30" s="12" t="s">
        <v>27</v>
      </c>
      <c r="C30" s="18">
        <v>30</v>
      </c>
      <c r="D30" s="18">
        <v>0</v>
      </c>
      <c r="E30" s="18">
        <v>0</v>
      </c>
      <c r="F30" s="18">
        <f>C30-D30-E30</f>
        <v>30</v>
      </c>
      <c r="G30" s="18">
        <v>0</v>
      </c>
      <c r="H30" s="18">
        <v>0</v>
      </c>
      <c r="I30" s="8">
        <v>0</v>
      </c>
      <c r="J30" s="18" t="s">
        <v>14</v>
      </c>
    </row>
    <row r="31" spans="1:11" ht="20.100000000000001" customHeight="1" x14ac:dyDescent="0.25">
      <c r="B31" s="22">
        <f t="shared" ref="B31:I31" si="8">SUM(B22:B29)</f>
        <v>330</v>
      </c>
      <c r="C31" s="22">
        <f t="shared" si="8"/>
        <v>375</v>
      </c>
      <c r="D31" s="22">
        <f t="shared" si="8"/>
        <v>240</v>
      </c>
      <c r="E31" s="22">
        <f t="shared" si="8"/>
        <v>30</v>
      </c>
      <c r="F31" s="22">
        <f t="shared" si="8"/>
        <v>105</v>
      </c>
      <c r="G31" s="22">
        <f t="shared" si="8"/>
        <v>525</v>
      </c>
      <c r="H31" s="22">
        <f t="shared" si="8"/>
        <v>900</v>
      </c>
      <c r="I31" s="22">
        <f t="shared" si="8"/>
        <v>30</v>
      </c>
      <c r="J31" s="19"/>
    </row>
    <row r="32" spans="1:11" ht="20.100000000000001" customHeight="1" x14ac:dyDescent="0.25">
      <c r="A32" s="16" t="s">
        <v>37</v>
      </c>
      <c r="B32" s="16"/>
      <c r="I32" s="5"/>
      <c r="J32" s="58"/>
    </row>
    <row r="33" spans="1:11" ht="20.100000000000001" customHeight="1" x14ac:dyDescent="0.25">
      <c r="A33" s="12" t="s">
        <v>141</v>
      </c>
      <c r="B33" s="18">
        <v>45</v>
      </c>
      <c r="C33" s="18">
        <v>45</v>
      </c>
      <c r="D33" s="18">
        <v>30</v>
      </c>
      <c r="E33" s="18">
        <v>15</v>
      </c>
      <c r="F33" s="18">
        <v>0</v>
      </c>
      <c r="G33" s="18">
        <f>H33-C33</f>
        <v>75</v>
      </c>
      <c r="H33" s="18">
        <f t="shared" ref="H33:H41" si="9">I33*30</f>
        <v>120</v>
      </c>
      <c r="I33" s="18">
        <v>4</v>
      </c>
      <c r="J33" s="18" t="s">
        <v>14</v>
      </c>
      <c r="K33" s="24" t="s">
        <v>223</v>
      </c>
    </row>
    <row r="34" spans="1:11" ht="20.100000000000001" customHeight="1" x14ac:dyDescent="0.25">
      <c r="A34" s="12" t="s">
        <v>33</v>
      </c>
      <c r="B34" s="18">
        <v>30</v>
      </c>
      <c r="C34" s="18">
        <v>45</v>
      </c>
      <c r="D34" s="18">
        <v>30</v>
      </c>
      <c r="E34" s="18">
        <v>15</v>
      </c>
      <c r="F34" s="18">
        <v>0</v>
      </c>
      <c r="G34" s="18">
        <f t="shared" ref="G34:G41" si="10">H34-C34</f>
        <v>45</v>
      </c>
      <c r="H34" s="18">
        <f t="shared" si="9"/>
        <v>90</v>
      </c>
      <c r="I34" s="18">
        <v>3</v>
      </c>
      <c r="J34" s="18" t="s">
        <v>19</v>
      </c>
      <c r="K34" s="24" t="s">
        <v>224</v>
      </c>
    </row>
    <row r="35" spans="1:11" ht="20.100000000000001" customHeight="1" x14ac:dyDescent="0.25">
      <c r="A35" s="12" t="s">
        <v>66</v>
      </c>
      <c r="B35" s="12">
        <v>30</v>
      </c>
      <c r="C35" s="18">
        <v>45</v>
      </c>
      <c r="D35" s="18">
        <v>30</v>
      </c>
      <c r="E35" s="18">
        <v>15</v>
      </c>
      <c r="F35" s="18">
        <f>C35-D35-E35</f>
        <v>0</v>
      </c>
      <c r="G35" s="18">
        <f t="shared" si="10"/>
        <v>45</v>
      </c>
      <c r="H35" s="18">
        <f t="shared" si="9"/>
        <v>90</v>
      </c>
      <c r="I35" s="18">
        <v>3</v>
      </c>
      <c r="J35" s="18" t="s">
        <v>19</v>
      </c>
      <c r="K35" s="24" t="s">
        <v>225</v>
      </c>
    </row>
    <row r="36" spans="1:11" ht="20.100000000000001" customHeight="1" x14ac:dyDescent="0.25">
      <c r="A36" s="12" t="s">
        <v>396</v>
      </c>
      <c r="B36" s="18">
        <v>90</v>
      </c>
      <c r="C36" s="18">
        <v>90</v>
      </c>
      <c r="D36" s="18">
        <v>0</v>
      </c>
      <c r="E36" s="18">
        <v>0</v>
      </c>
      <c r="F36" s="18">
        <v>90</v>
      </c>
      <c r="G36" s="18">
        <f t="shared" si="10"/>
        <v>90</v>
      </c>
      <c r="H36" s="18">
        <f t="shared" si="9"/>
        <v>180</v>
      </c>
      <c r="I36" s="18">
        <v>6</v>
      </c>
      <c r="J36" s="19" t="s">
        <v>19</v>
      </c>
      <c r="K36" s="24" t="s">
        <v>228</v>
      </c>
    </row>
    <row r="37" spans="1:11" ht="20.100000000000001" customHeight="1" x14ac:dyDescent="0.25">
      <c r="A37" s="12" t="s">
        <v>142</v>
      </c>
      <c r="B37" s="18">
        <v>60</v>
      </c>
      <c r="C37" s="18">
        <v>60</v>
      </c>
      <c r="D37" s="18">
        <v>60</v>
      </c>
      <c r="E37" s="18">
        <v>0</v>
      </c>
      <c r="F37" s="18">
        <v>0</v>
      </c>
      <c r="G37" s="18">
        <f t="shared" si="10"/>
        <v>60</v>
      </c>
      <c r="H37" s="18">
        <f t="shared" si="9"/>
        <v>120</v>
      </c>
      <c r="I37" s="18">
        <v>4</v>
      </c>
      <c r="J37" s="18" t="s">
        <v>19</v>
      </c>
      <c r="K37" s="24" t="s">
        <v>229</v>
      </c>
    </row>
    <row r="38" spans="1:11" ht="20.100000000000001" customHeight="1" x14ac:dyDescent="0.25">
      <c r="A38" s="12" t="s">
        <v>398</v>
      </c>
      <c r="B38" s="18">
        <v>30</v>
      </c>
      <c r="C38" s="18">
        <v>30</v>
      </c>
      <c r="D38" s="18">
        <v>15</v>
      </c>
      <c r="E38" s="18">
        <v>15</v>
      </c>
      <c r="F38" s="18">
        <v>0</v>
      </c>
      <c r="G38" s="18">
        <f t="shared" si="10"/>
        <v>60</v>
      </c>
      <c r="H38" s="18">
        <f t="shared" si="9"/>
        <v>90</v>
      </c>
      <c r="I38" s="18">
        <v>3</v>
      </c>
      <c r="J38" s="18" t="s">
        <v>14</v>
      </c>
      <c r="K38" s="24" t="s">
        <v>215</v>
      </c>
    </row>
    <row r="39" spans="1:11" ht="20.100000000000001" customHeight="1" x14ac:dyDescent="0.25">
      <c r="A39" s="12" t="s">
        <v>41</v>
      </c>
      <c r="B39" s="18">
        <v>30</v>
      </c>
      <c r="C39" s="18">
        <v>45</v>
      </c>
      <c r="D39" s="18">
        <v>30</v>
      </c>
      <c r="E39" s="18">
        <v>15</v>
      </c>
      <c r="F39" s="18">
        <v>0</v>
      </c>
      <c r="G39" s="18">
        <f t="shared" si="10"/>
        <v>15</v>
      </c>
      <c r="H39" s="18">
        <f t="shared" si="9"/>
        <v>60</v>
      </c>
      <c r="I39" s="18">
        <v>2</v>
      </c>
      <c r="J39" s="18" t="s">
        <v>14</v>
      </c>
      <c r="K39" s="24" t="s">
        <v>232</v>
      </c>
    </row>
    <row r="40" spans="1:11" ht="20.100000000000001" customHeight="1" x14ac:dyDescent="0.25">
      <c r="A40" s="12" t="s">
        <v>399</v>
      </c>
      <c r="B40" s="18">
        <v>30</v>
      </c>
      <c r="C40" s="18">
        <v>30</v>
      </c>
      <c r="D40" s="18">
        <v>15</v>
      </c>
      <c r="E40" s="18">
        <v>15</v>
      </c>
      <c r="F40" s="18">
        <v>0</v>
      </c>
      <c r="G40" s="18">
        <f t="shared" si="10"/>
        <v>30</v>
      </c>
      <c r="H40" s="18">
        <f t="shared" si="9"/>
        <v>60</v>
      </c>
      <c r="I40" s="18">
        <v>2</v>
      </c>
      <c r="J40" s="18" t="s">
        <v>14</v>
      </c>
      <c r="K40" s="24" t="s">
        <v>230</v>
      </c>
    </row>
    <row r="41" spans="1:11" x14ac:dyDescent="0.25">
      <c r="A41" s="12" t="s">
        <v>400</v>
      </c>
      <c r="B41" s="18">
        <v>30</v>
      </c>
      <c r="C41" s="18">
        <v>45</v>
      </c>
      <c r="D41" s="18">
        <v>30</v>
      </c>
      <c r="E41" s="18">
        <v>15</v>
      </c>
      <c r="F41" s="18">
        <v>0</v>
      </c>
      <c r="G41" s="18">
        <f t="shared" si="10"/>
        <v>45</v>
      </c>
      <c r="H41" s="18">
        <f t="shared" si="9"/>
        <v>90</v>
      </c>
      <c r="I41" s="18">
        <v>3</v>
      </c>
      <c r="J41" s="19" t="s">
        <v>19</v>
      </c>
      <c r="K41" s="24" t="s">
        <v>218</v>
      </c>
    </row>
    <row r="42" spans="1:11" x14ac:dyDescent="0.25">
      <c r="B42" s="22">
        <f t="shared" ref="B42:H42" si="11">SUM(B33:B41)</f>
        <v>375</v>
      </c>
      <c r="C42" s="22">
        <f t="shared" si="11"/>
        <v>435</v>
      </c>
      <c r="D42" s="22">
        <f t="shared" si="11"/>
        <v>240</v>
      </c>
      <c r="E42" s="22">
        <f t="shared" si="11"/>
        <v>105</v>
      </c>
      <c r="F42" s="22">
        <f t="shared" si="11"/>
        <v>90</v>
      </c>
      <c r="G42" s="22">
        <f t="shared" si="11"/>
        <v>465</v>
      </c>
      <c r="H42" s="22">
        <f t="shared" si="11"/>
        <v>900</v>
      </c>
      <c r="I42" s="22">
        <f>SUM(I33:I41)</f>
        <v>30</v>
      </c>
      <c r="K42" s="24" t="s">
        <v>306</v>
      </c>
    </row>
    <row r="43" spans="1:11" x14ac:dyDescent="0.25">
      <c r="A43" s="16" t="s">
        <v>0</v>
      </c>
      <c r="B43" s="16" t="s">
        <v>162</v>
      </c>
      <c r="C43" s="17" t="s">
        <v>1</v>
      </c>
      <c r="D43" s="17" t="s">
        <v>2</v>
      </c>
      <c r="E43" s="17" t="s">
        <v>3</v>
      </c>
      <c r="F43" s="17" t="s">
        <v>4</v>
      </c>
      <c r="G43" s="17" t="s">
        <v>5</v>
      </c>
      <c r="H43" s="17" t="s">
        <v>6</v>
      </c>
      <c r="I43" s="17" t="s">
        <v>7</v>
      </c>
      <c r="J43" s="17" t="s">
        <v>8</v>
      </c>
    </row>
    <row r="44" spans="1:11" x14ac:dyDescent="0.25">
      <c r="A44" s="16" t="s">
        <v>42</v>
      </c>
      <c r="B44" s="16"/>
      <c r="I44" s="5"/>
      <c r="J44" s="58"/>
    </row>
    <row r="45" spans="1:11" x14ac:dyDescent="0.25">
      <c r="A45" s="12" t="s">
        <v>141</v>
      </c>
      <c r="B45" s="18">
        <v>30</v>
      </c>
      <c r="C45" s="18">
        <v>60</v>
      </c>
      <c r="D45" s="18">
        <v>30</v>
      </c>
      <c r="E45" s="18">
        <v>30</v>
      </c>
      <c r="F45" s="18">
        <v>0</v>
      </c>
      <c r="G45" s="18">
        <f>H45-C45</f>
        <v>60</v>
      </c>
      <c r="H45" s="18">
        <f t="shared" ref="H45:H54" si="12">I45*30</f>
        <v>120</v>
      </c>
      <c r="I45" s="18">
        <v>4</v>
      </c>
      <c r="J45" s="18" t="s">
        <v>19</v>
      </c>
      <c r="K45" s="24" t="s">
        <v>235</v>
      </c>
    </row>
    <row r="46" spans="1:11" x14ac:dyDescent="0.25">
      <c r="A46" s="12" t="s">
        <v>44</v>
      </c>
      <c r="B46" s="18">
        <v>30</v>
      </c>
      <c r="C46" s="18">
        <v>30</v>
      </c>
      <c r="D46" s="18">
        <v>30</v>
      </c>
      <c r="E46" s="18">
        <v>0</v>
      </c>
      <c r="F46" s="18">
        <v>0</v>
      </c>
      <c r="G46" s="18">
        <f t="shared" ref="G46:G54" si="13">H46-C46</f>
        <v>60</v>
      </c>
      <c r="H46" s="18">
        <f t="shared" si="12"/>
        <v>90</v>
      </c>
      <c r="I46" s="18">
        <v>3</v>
      </c>
      <c r="J46" s="18" t="s">
        <v>14</v>
      </c>
      <c r="K46" s="24" t="s">
        <v>236</v>
      </c>
    </row>
    <row r="47" spans="1:11" x14ac:dyDescent="0.25">
      <c r="A47" s="12" t="s">
        <v>398</v>
      </c>
      <c r="B47" s="18">
        <v>30</v>
      </c>
      <c r="C47" s="18">
        <v>30</v>
      </c>
      <c r="D47" s="18">
        <v>15</v>
      </c>
      <c r="E47" s="18">
        <v>15</v>
      </c>
      <c r="F47" s="18">
        <v>0</v>
      </c>
      <c r="G47" s="18">
        <f t="shared" si="13"/>
        <v>30</v>
      </c>
      <c r="H47" s="18">
        <f t="shared" si="12"/>
        <v>60</v>
      </c>
      <c r="I47" s="18">
        <v>2</v>
      </c>
      <c r="J47" s="18" t="s">
        <v>19</v>
      </c>
      <c r="K47" s="24" t="s">
        <v>226</v>
      </c>
    </row>
    <row r="48" spans="1:11" x14ac:dyDescent="0.25">
      <c r="A48" s="12" t="s">
        <v>45</v>
      </c>
      <c r="B48" s="18">
        <v>45</v>
      </c>
      <c r="C48" s="18">
        <v>30</v>
      </c>
      <c r="D48" s="18">
        <v>30</v>
      </c>
      <c r="E48" s="18">
        <v>0</v>
      </c>
      <c r="F48" s="18">
        <v>0</v>
      </c>
      <c r="G48" s="18">
        <f t="shared" si="13"/>
        <v>30</v>
      </c>
      <c r="H48" s="18">
        <f t="shared" si="12"/>
        <v>60</v>
      </c>
      <c r="I48" s="18">
        <v>2</v>
      </c>
      <c r="J48" s="18" t="s">
        <v>14</v>
      </c>
      <c r="K48" s="24" t="s">
        <v>239</v>
      </c>
    </row>
    <row r="49" spans="1:186" x14ac:dyDescent="0.25">
      <c r="A49" s="12" t="s">
        <v>401</v>
      </c>
      <c r="B49" s="18">
        <v>30</v>
      </c>
      <c r="C49" s="18">
        <v>30</v>
      </c>
      <c r="D49" s="18">
        <v>30</v>
      </c>
      <c r="E49" s="18">
        <v>0</v>
      </c>
      <c r="F49" s="18">
        <v>0</v>
      </c>
      <c r="G49" s="18">
        <f t="shared" si="13"/>
        <v>30</v>
      </c>
      <c r="H49" s="18">
        <f t="shared" si="12"/>
        <v>60</v>
      </c>
      <c r="I49" s="18">
        <v>2</v>
      </c>
      <c r="J49" s="18" t="s">
        <v>19</v>
      </c>
      <c r="K49" s="24" t="s">
        <v>267</v>
      </c>
    </row>
    <row r="50" spans="1:186" x14ac:dyDescent="0.25">
      <c r="A50" s="59" t="s">
        <v>423</v>
      </c>
      <c r="B50" s="18">
        <v>15</v>
      </c>
      <c r="C50" s="18">
        <v>15</v>
      </c>
      <c r="D50" s="18">
        <v>15</v>
      </c>
      <c r="E50" s="18">
        <v>0</v>
      </c>
      <c r="F50" s="18">
        <v>0</v>
      </c>
      <c r="G50" s="18">
        <f t="shared" si="13"/>
        <v>75</v>
      </c>
      <c r="H50" s="18">
        <f t="shared" si="12"/>
        <v>90</v>
      </c>
      <c r="I50" s="18">
        <v>3</v>
      </c>
      <c r="J50" s="18" t="s">
        <v>19</v>
      </c>
      <c r="K50" s="24" t="s">
        <v>269</v>
      </c>
      <c r="GD50" s="24">
        <f>SUM(C50:GC50)</f>
        <v>198</v>
      </c>
    </row>
    <row r="51" spans="1:186" x14ac:dyDescent="0.25">
      <c r="A51" s="59" t="s">
        <v>59</v>
      </c>
      <c r="B51" s="18">
        <v>15</v>
      </c>
      <c r="C51" s="18">
        <v>15</v>
      </c>
      <c r="D51" s="18">
        <v>15</v>
      </c>
      <c r="E51" s="18">
        <v>0</v>
      </c>
      <c r="F51" s="18">
        <v>0</v>
      </c>
      <c r="G51" s="18">
        <f t="shared" si="13"/>
        <v>75</v>
      </c>
      <c r="H51" s="18">
        <f t="shared" si="12"/>
        <v>90</v>
      </c>
      <c r="I51" s="18">
        <v>3</v>
      </c>
      <c r="J51" s="18" t="s">
        <v>19</v>
      </c>
      <c r="K51" s="24" t="s">
        <v>270</v>
      </c>
    </row>
    <row r="52" spans="1:186" x14ac:dyDescent="0.25">
      <c r="A52" s="12" t="s">
        <v>396</v>
      </c>
      <c r="B52" s="18">
        <v>90</v>
      </c>
      <c r="C52" s="18">
        <v>105</v>
      </c>
      <c r="D52" s="18">
        <v>0</v>
      </c>
      <c r="E52" s="18">
        <v>0</v>
      </c>
      <c r="F52" s="18">
        <v>105</v>
      </c>
      <c r="G52" s="18">
        <f t="shared" si="13"/>
        <v>75</v>
      </c>
      <c r="H52" s="18">
        <f t="shared" si="12"/>
        <v>180</v>
      </c>
      <c r="I52" s="18">
        <v>6</v>
      </c>
      <c r="J52" s="18" t="s">
        <v>14</v>
      </c>
      <c r="K52" s="24" t="s">
        <v>240</v>
      </c>
    </row>
    <row r="53" spans="1:186" x14ac:dyDescent="0.25">
      <c r="A53" s="12" t="s">
        <v>41</v>
      </c>
      <c r="B53" s="18">
        <v>45</v>
      </c>
      <c r="C53" s="18">
        <v>45</v>
      </c>
      <c r="D53" s="18">
        <v>30</v>
      </c>
      <c r="E53" s="18">
        <v>15</v>
      </c>
      <c r="F53" s="18">
        <v>0</v>
      </c>
      <c r="G53" s="18">
        <f t="shared" si="13"/>
        <v>45</v>
      </c>
      <c r="H53" s="18">
        <f t="shared" si="12"/>
        <v>90</v>
      </c>
      <c r="I53" s="18">
        <v>3</v>
      </c>
      <c r="J53" s="18" t="s">
        <v>19</v>
      </c>
      <c r="K53" s="24" t="s">
        <v>246</v>
      </c>
    </row>
    <row r="54" spans="1:186" x14ac:dyDescent="0.25">
      <c r="A54" s="12" t="s">
        <v>399</v>
      </c>
      <c r="B54" s="18">
        <v>30</v>
      </c>
      <c r="C54" s="18">
        <v>30</v>
      </c>
      <c r="D54" s="18">
        <v>15</v>
      </c>
      <c r="E54" s="18">
        <v>15</v>
      </c>
      <c r="F54" s="18">
        <v>0</v>
      </c>
      <c r="G54" s="18">
        <f t="shared" si="13"/>
        <v>30</v>
      </c>
      <c r="H54" s="18">
        <f t="shared" si="12"/>
        <v>60</v>
      </c>
      <c r="I54" s="18">
        <v>2</v>
      </c>
      <c r="J54" s="18" t="s">
        <v>19</v>
      </c>
      <c r="K54" s="24" t="s">
        <v>245</v>
      </c>
    </row>
    <row r="55" spans="1:186" x14ac:dyDescent="0.25">
      <c r="B55" s="22">
        <f t="shared" ref="B55:I55" si="14">SUM(B45:B54)</f>
        <v>360</v>
      </c>
      <c r="C55" s="22">
        <f t="shared" si="14"/>
        <v>390</v>
      </c>
      <c r="D55" s="22">
        <f t="shared" si="14"/>
        <v>210</v>
      </c>
      <c r="E55" s="22">
        <f t="shared" si="14"/>
        <v>75</v>
      </c>
      <c r="F55" s="22">
        <f t="shared" si="14"/>
        <v>105</v>
      </c>
      <c r="G55" s="22">
        <f t="shared" si="14"/>
        <v>510</v>
      </c>
      <c r="H55" s="22">
        <f t="shared" si="14"/>
        <v>900</v>
      </c>
      <c r="I55" s="22">
        <f t="shared" si="14"/>
        <v>30</v>
      </c>
      <c r="J55" s="19"/>
      <c r="K55" s="24" t="s">
        <v>306</v>
      </c>
      <c r="GD55" s="24">
        <f>SUM(C55:GC55)</f>
        <v>2220</v>
      </c>
    </row>
    <row r="56" spans="1:186" x14ac:dyDescent="0.25">
      <c r="A56" s="16" t="s">
        <v>49</v>
      </c>
      <c r="B56" s="16"/>
      <c r="J56" s="58"/>
    </row>
    <row r="57" spans="1:186" x14ac:dyDescent="0.25">
      <c r="A57" s="12" t="s">
        <v>44</v>
      </c>
      <c r="B57" s="18">
        <v>45</v>
      </c>
      <c r="C57" s="18">
        <f>D57+E57+F57</f>
        <v>60</v>
      </c>
      <c r="D57" s="18">
        <v>30</v>
      </c>
      <c r="E57" s="18">
        <v>30</v>
      </c>
      <c r="F57" s="18">
        <v>0</v>
      </c>
      <c r="G57" s="18">
        <f>H57-C57</f>
        <v>90</v>
      </c>
      <c r="H57" s="18">
        <f t="shared" ref="H57:H64" si="15">I57*30</f>
        <v>150</v>
      </c>
      <c r="I57" s="18">
        <v>5</v>
      </c>
      <c r="J57" s="18" t="s">
        <v>19</v>
      </c>
      <c r="K57" s="24" t="s">
        <v>249</v>
      </c>
      <c r="GD57" s="24">
        <f>SUM(K57:GC57)</f>
        <v>0</v>
      </c>
    </row>
    <row r="58" spans="1:186" x14ac:dyDescent="0.25">
      <c r="A58" s="12" t="s">
        <v>471</v>
      </c>
      <c r="B58" s="12">
        <v>45</v>
      </c>
      <c r="C58" s="18">
        <v>30</v>
      </c>
      <c r="D58" s="18">
        <v>30</v>
      </c>
      <c r="E58" s="18">
        <v>0</v>
      </c>
      <c r="F58" s="18">
        <f>C58-D58-E58</f>
        <v>0</v>
      </c>
      <c r="G58" s="18">
        <f t="shared" ref="G58:G64" si="16">H58-C58</f>
        <v>60</v>
      </c>
      <c r="H58" s="18">
        <f t="shared" si="15"/>
        <v>90</v>
      </c>
      <c r="I58" s="8">
        <v>3</v>
      </c>
      <c r="J58" s="19" t="s">
        <v>11</v>
      </c>
      <c r="GD58" s="24">
        <f>SUM(K58:GC58)</f>
        <v>0</v>
      </c>
    </row>
    <row r="59" spans="1:186" x14ac:dyDescent="0.25">
      <c r="A59" s="12" t="s">
        <v>45</v>
      </c>
      <c r="B59" s="18">
        <v>45</v>
      </c>
      <c r="C59" s="18">
        <v>45</v>
      </c>
      <c r="D59" s="18">
        <v>30</v>
      </c>
      <c r="E59" s="18">
        <v>15</v>
      </c>
      <c r="F59" s="18">
        <v>0</v>
      </c>
      <c r="G59" s="18">
        <f t="shared" si="16"/>
        <v>75</v>
      </c>
      <c r="H59" s="18">
        <f t="shared" si="15"/>
        <v>120</v>
      </c>
      <c r="I59" s="18">
        <v>4</v>
      </c>
      <c r="J59" s="18" t="s">
        <v>19</v>
      </c>
      <c r="K59" s="24" t="s">
        <v>251</v>
      </c>
      <c r="GD59" s="24">
        <f>SUM(C59:GC59)</f>
        <v>289</v>
      </c>
    </row>
    <row r="60" spans="1:186" x14ac:dyDescent="0.25">
      <c r="A60" s="12" t="s">
        <v>455</v>
      </c>
      <c r="B60" s="18">
        <v>45</v>
      </c>
      <c r="C60" s="18">
        <v>30</v>
      </c>
      <c r="D60" s="18">
        <v>30</v>
      </c>
      <c r="E60" s="18">
        <v>0</v>
      </c>
      <c r="F60" s="18">
        <v>0</v>
      </c>
      <c r="G60" s="18">
        <f t="shared" si="16"/>
        <v>60</v>
      </c>
      <c r="H60" s="18">
        <f t="shared" si="15"/>
        <v>90</v>
      </c>
      <c r="I60" s="18">
        <v>3</v>
      </c>
      <c r="J60" s="19" t="s">
        <v>19</v>
      </c>
      <c r="K60" s="24" t="s">
        <v>237</v>
      </c>
    </row>
    <row r="61" spans="1:186" x14ac:dyDescent="0.25">
      <c r="A61" s="12" t="s">
        <v>402</v>
      </c>
      <c r="B61" s="18">
        <v>90</v>
      </c>
      <c r="C61" s="18">
        <v>105</v>
      </c>
      <c r="D61" s="18">
        <v>0</v>
      </c>
      <c r="E61" s="18">
        <v>0</v>
      </c>
      <c r="F61" s="18">
        <v>105</v>
      </c>
      <c r="G61" s="18">
        <f t="shared" si="16"/>
        <v>105</v>
      </c>
      <c r="H61" s="18">
        <f t="shared" si="15"/>
        <v>210</v>
      </c>
      <c r="I61" s="18">
        <v>7</v>
      </c>
      <c r="J61" s="18" t="s">
        <v>19</v>
      </c>
      <c r="K61" s="24" t="s">
        <v>252</v>
      </c>
      <c r="GD61" s="24">
        <f>SUM(C61:GC61)</f>
        <v>532</v>
      </c>
    </row>
    <row r="62" spans="1:186" x14ac:dyDescent="0.25">
      <c r="A62" s="12" t="s">
        <v>53</v>
      </c>
      <c r="B62" s="18">
        <v>30</v>
      </c>
      <c r="C62" s="18">
        <v>30</v>
      </c>
      <c r="D62" s="18">
        <v>30</v>
      </c>
      <c r="E62" s="18">
        <v>0</v>
      </c>
      <c r="F62" s="18">
        <v>0</v>
      </c>
      <c r="G62" s="18">
        <f t="shared" si="16"/>
        <v>60</v>
      </c>
      <c r="H62" s="18">
        <f t="shared" si="15"/>
        <v>90</v>
      </c>
      <c r="I62" s="18">
        <v>3</v>
      </c>
      <c r="J62" s="18" t="s">
        <v>14</v>
      </c>
      <c r="K62" s="24" t="s">
        <v>257</v>
      </c>
    </row>
    <row r="63" spans="1:186" x14ac:dyDescent="0.25">
      <c r="A63" s="59" t="s">
        <v>148</v>
      </c>
      <c r="B63" s="18">
        <v>15</v>
      </c>
      <c r="C63" s="18">
        <v>30</v>
      </c>
      <c r="D63" s="18">
        <v>0</v>
      </c>
      <c r="E63" s="18">
        <v>0</v>
      </c>
      <c r="F63" s="18">
        <v>30</v>
      </c>
      <c r="G63" s="18">
        <f>H63-C63</f>
        <v>30</v>
      </c>
      <c r="H63" s="18">
        <f>I63*30</f>
        <v>60</v>
      </c>
      <c r="I63" s="18">
        <v>2</v>
      </c>
      <c r="J63" s="18" t="s">
        <v>11</v>
      </c>
      <c r="K63" s="24" t="s">
        <v>149</v>
      </c>
    </row>
    <row r="64" spans="1:186" x14ac:dyDescent="0.25">
      <c r="A64" s="12" t="s">
        <v>151</v>
      </c>
      <c r="B64" s="18">
        <v>15</v>
      </c>
      <c r="C64" s="18">
        <v>15</v>
      </c>
      <c r="D64" s="18">
        <v>15</v>
      </c>
      <c r="E64" s="18">
        <v>0</v>
      </c>
      <c r="F64" s="18">
        <v>0</v>
      </c>
      <c r="G64" s="18">
        <f t="shared" si="16"/>
        <v>75</v>
      </c>
      <c r="H64" s="18">
        <f t="shared" si="15"/>
        <v>90</v>
      </c>
      <c r="I64" s="18">
        <v>3</v>
      </c>
      <c r="J64" s="18" t="s">
        <v>19</v>
      </c>
      <c r="K64" s="24" t="s">
        <v>263</v>
      </c>
    </row>
    <row r="65" spans="1:11" x14ac:dyDescent="0.25">
      <c r="B65" s="22">
        <f t="shared" ref="B65:I65" si="17">SUM(B57:B64)</f>
        <v>330</v>
      </c>
      <c r="C65" s="22">
        <f t="shared" si="17"/>
        <v>345</v>
      </c>
      <c r="D65" s="22">
        <f t="shared" si="17"/>
        <v>165</v>
      </c>
      <c r="E65" s="22">
        <f t="shared" si="17"/>
        <v>45</v>
      </c>
      <c r="F65" s="22">
        <f t="shared" si="17"/>
        <v>135</v>
      </c>
      <c r="G65" s="22">
        <f t="shared" si="17"/>
        <v>555</v>
      </c>
      <c r="H65" s="22">
        <f t="shared" si="17"/>
        <v>900</v>
      </c>
      <c r="I65" s="22">
        <f t="shared" si="17"/>
        <v>30</v>
      </c>
      <c r="J65" s="19"/>
      <c r="K65" s="24" t="s">
        <v>306</v>
      </c>
    </row>
    <row r="66" spans="1:11" x14ac:dyDescent="0.25">
      <c r="A66" s="16" t="s">
        <v>55</v>
      </c>
      <c r="B66" s="16"/>
      <c r="I66" s="5"/>
      <c r="J66" s="58"/>
    </row>
    <row r="67" spans="1:11" x14ac:dyDescent="0.25">
      <c r="A67" s="12" t="s">
        <v>56</v>
      </c>
      <c r="B67" s="18">
        <v>45</v>
      </c>
      <c r="C67" s="18">
        <v>45</v>
      </c>
      <c r="D67" s="18">
        <v>45</v>
      </c>
      <c r="E67" s="18">
        <v>0</v>
      </c>
      <c r="F67" s="18">
        <v>0</v>
      </c>
      <c r="G67" s="18">
        <f>H67-C67</f>
        <v>75</v>
      </c>
      <c r="H67" s="18">
        <f t="shared" ref="H67:H77" si="18">I67*30</f>
        <v>120</v>
      </c>
      <c r="I67" s="18">
        <v>4</v>
      </c>
      <c r="J67" s="18" t="s">
        <v>14</v>
      </c>
      <c r="K67" s="24" t="s">
        <v>266</v>
      </c>
    </row>
    <row r="68" spans="1:11" x14ac:dyDescent="0.25">
      <c r="A68" s="12" t="s">
        <v>396</v>
      </c>
      <c r="B68" s="18">
        <v>90</v>
      </c>
      <c r="C68" s="18">
        <v>75</v>
      </c>
      <c r="D68" s="18">
        <v>0</v>
      </c>
      <c r="E68" s="18">
        <v>0</v>
      </c>
      <c r="F68" s="18">
        <v>75</v>
      </c>
      <c r="G68" s="18">
        <f t="shared" ref="G68:G77" si="19">H68-C68</f>
        <v>75</v>
      </c>
      <c r="H68" s="18">
        <f t="shared" si="18"/>
        <v>150</v>
      </c>
      <c r="I68" s="18">
        <v>5</v>
      </c>
      <c r="J68" s="18" t="s">
        <v>14</v>
      </c>
      <c r="K68" s="24" t="s">
        <v>271</v>
      </c>
    </row>
    <row r="69" spans="1:11" x14ac:dyDescent="0.25">
      <c r="A69" s="12" t="s">
        <v>122</v>
      </c>
      <c r="B69" s="18">
        <v>30</v>
      </c>
      <c r="C69" s="18">
        <v>30</v>
      </c>
      <c r="D69" s="18">
        <v>15</v>
      </c>
      <c r="E69" s="18">
        <v>15</v>
      </c>
      <c r="F69" s="18">
        <v>0</v>
      </c>
      <c r="G69" s="18">
        <f t="shared" si="19"/>
        <v>60</v>
      </c>
      <c r="H69" s="18">
        <f t="shared" si="18"/>
        <v>90</v>
      </c>
      <c r="I69" s="18">
        <v>3</v>
      </c>
      <c r="J69" s="18" t="s">
        <v>19</v>
      </c>
      <c r="K69" s="24" t="s">
        <v>193</v>
      </c>
    </row>
    <row r="70" spans="1:11" x14ac:dyDescent="0.25">
      <c r="A70" s="12" t="s">
        <v>53</v>
      </c>
      <c r="B70" s="18">
        <v>30</v>
      </c>
      <c r="C70" s="18">
        <v>45</v>
      </c>
      <c r="D70" s="18">
        <v>15</v>
      </c>
      <c r="E70" s="18">
        <v>30</v>
      </c>
      <c r="F70" s="18">
        <v>0</v>
      </c>
      <c r="G70" s="18">
        <f t="shared" si="19"/>
        <v>15</v>
      </c>
      <c r="H70" s="18">
        <f t="shared" si="18"/>
        <v>60</v>
      </c>
      <c r="I70" s="18">
        <v>2</v>
      </c>
      <c r="J70" s="18" t="s">
        <v>14</v>
      </c>
      <c r="K70" s="24" t="s">
        <v>257</v>
      </c>
    </row>
    <row r="71" spans="1:11" x14ac:dyDescent="0.25">
      <c r="A71" s="12" t="s">
        <v>403</v>
      </c>
      <c r="B71" s="18">
        <v>30</v>
      </c>
      <c r="C71" s="18">
        <v>45</v>
      </c>
      <c r="D71" s="18">
        <v>30</v>
      </c>
      <c r="E71" s="18">
        <v>15</v>
      </c>
      <c r="F71" s="18">
        <v>0</v>
      </c>
      <c r="G71" s="18">
        <f t="shared" si="19"/>
        <v>15</v>
      </c>
      <c r="H71" s="18">
        <f t="shared" si="18"/>
        <v>60</v>
      </c>
      <c r="I71" s="18">
        <v>2</v>
      </c>
      <c r="J71" s="19" t="s">
        <v>19</v>
      </c>
      <c r="K71" s="24" t="s">
        <v>255</v>
      </c>
    </row>
    <row r="72" spans="1:11" x14ac:dyDescent="0.25">
      <c r="A72" s="12" t="s">
        <v>404</v>
      </c>
      <c r="B72" s="12">
        <v>45</v>
      </c>
      <c r="C72" s="18">
        <v>30</v>
      </c>
      <c r="D72" s="18">
        <v>30</v>
      </c>
      <c r="E72" s="18">
        <v>0</v>
      </c>
      <c r="F72" s="18">
        <v>0</v>
      </c>
      <c r="G72" s="18">
        <f t="shared" si="19"/>
        <v>60</v>
      </c>
      <c r="H72" s="18">
        <f t="shared" si="18"/>
        <v>90</v>
      </c>
      <c r="I72" s="8">
        <v>3</v>
      </c>
      <c r="J72" s="19" t="s">
        <v>19</v>
      </c>
      <c r="K72" s="24" t="s">
        <v>405</v>
      </c>
    </row>
    <row r="73" spans="1:11" x14ac:dyDescent="0.25">
      <c r="A73" s="12" t="s">
        <v>457</v>
      </c>
      <c r="C73" s="18">
        <v>30</v>
      </c>
      <c r="D73" s="18">
        <v>30</v>
      </c>
      <c r="E73" s="18">
        <v>0</v>
      </c>
      <c r="F73" s="18">
        <v>0</v>
      </c>
      <c r="G73" s="18">
        <f t="shared" si="19"/>
        <v>60</v>
      </c>
      <c r="H73" s="18">
        <f t="shared" si="18"/>
        <v>90</v>
      </c>
      <c r="I73" s="8">
        <v>3</v>
      </c>
      <c r="J73" s="19" t="s">
        <v>19</v>
      </c>
    </row>
    <row r="74" spans="1:11" x14ac:dyDescent="0.25">
      <c r="A74" s="12" t="s">
        <v>274</v>
      </c>
      <c r="B74" s="18">
        <v>30</v>
      </c>
      <c r="C74" s="18">
        <v>30</v>
      </c>
      <c r="D74" s="18">
        <v>0</v>
      </c>
      <c r="E74" s="18">
        <v>0</v>
      </c>
      <c r="F74" s="18">
        <v>30</v>
      </c>
      <c r="G74" s="18">
        <f t="shared" si="19"/>
        <v>30</v>
      </c>
      <c r="H74" s="18">
        <f t="shared" si="18"/>
        <v>60</v>
      </c>
      <c r="I74" s="18">
        <v>2</v>
      </c>
      <c r="J74" s="18" t="s">
        <v>11</v>
      </c>
      <c r="K74" s="24" t="s">
        <v>153</v>
      </c>
    </row>
    <row r="75" spans="1:11" x14ac:dyDescent="0.25">
      <c r="A75" s="12" t="s">
        <v>406</v>
      </c>
      <c r="B75" s="18">
        <v>15</v>
      </c>
      <c r="C75" s="18">
        <v>15</v>
      </c>
      <c r="D75" s="18">
        <v>0</v>
      </c>
      <c r="E75" s="18">
        <v>0</v>
      </c>
      <c r="F75" s="18">
        <v>15</v>
      </c>
      <c r="G75" s="18">
        <f t="shared" si="19"/>
        <v>45</v>
      </c>
      <c r="H75" s="18">
        <f t="shared" si="18"/>
        <v>60</v>
      </c>
      <c r="I75" s="18">
        <v>2</v>
      </c>
      <c r="J75" s="18" t="s">
        <v>11</v>
      </c>
      <c r="K75" s="24" t="s">
        <v>275</v>
      </c>
    </row>
    <row r="76" spans="1:11" x14ac:dyDescent="0.25">
      <c r="A76" s="12" t="s">
        <v>117</v>
      </c>
      <c r="B76" s="18">
        <v>30</v>
      </c>
      <c r="C76" s="18">
        <v>30</v>
      </c>
      <c r="D76" s="18">
        <v>0</v>
      </c>
      <c r="E76" s="18">
        <v>0</v>
      </c>
      <c r="F76" s="18">
        <v>30</v>
      </c>
      <c r="G76" s="18">
        <f>H76-C76</f>
        <v>60</v>
      </c>
      <c r="H76" s="18">
        <f>I76*30</f>
        <v>90</v>
      </c>
      <c r="I76" s="18">
        <v>3</v>
      </c>
      <c r="J76" s="18" t="s">
        <v>11</v>
      </c>
      <c r="K76" s="24" t="s">
        <v>258</v>
      </c>
    </row>
    <row r="77" spans="1:11" x14ac:dyDescent="0.25">
      <c r="A77" s="12" t="s">
        <v>407</v>
      </c>
      <c r="B77" s="18">
        <v>15</v>
      </c>
      <c r="C77" s="18">
        <v>15</v>
      </c>
      <c r="D77" s="18">
        <v>0</v>
      </c>
      <c r="E77" s="18">
        <v>0</v>
      </c>
      <c r="F77" s="18">
        <v>15</v>
      </c>
      <c r="G77" s="18">
        <f t="shared" si="19"/>
        <v>45</v>
      </c>
      <c r="H77" s="18">
        <f t="shared" si="18"/>
        <v>60</v>
      </c>
      <c r="I77" s="18">
        <v>2</v>
      </c>
      <c r="J77" s="18" t="s">
        <v>11</v>
      </c>
      <c r="K77" s="24" t="s">
        <v>259</v>
      </c>
    </row>
    <row r="78" spans="1:11" x14ac:dyDescent="0.25">
      <c r="B78" s="22">
        <f t="shared" ref="B78:I78" si="20">SUM(B67:B77)</f>
        <v>360</v>
      </c>
      <c r="C78" s="22">
        <f t="shared" si="20"/>
        <v>390</v>
      </c>
      <c r="D78" s="22">
        <f t="shared" si="20"/>
        <v>165</v>
      </c>
      <c r="E78" s="22">
        <f t="shared" si="20"/>
        <v>60</v>
      </c>
      <c r="F78" s="22">
        <f t="shared" si="20"/>
        <v>165</v>
      </c>
      <c r="G78" s="22">
        <f t="shared" si="20"/>
        <v>540</v>
      </c>
      <c r="H78" s="22">
        <f t="shared" si="20"/>
        <v>930</v>
      </c>
      <c r="I78" s="22">
        <f t="shared" si="20"/>
        <v>31</v>
      </c>
      <c r="J78" s="19"/>
      <c r="K78" s="24" t="s">
        <v>306</v>
      </c>
    </row>
    <row r="79" spans="1:11" x14ac:dyDescent="0.25">
      <c r="A79" s="16" t="s">
        <v>99</v>
      </c>
      <c r="B79" s="16"/>
      <c r="J79" s="19"/>
    </row>
    <row r="80" spans="1:11" x14ac:dyDescent="0.25">
      <c r="A80" s="12" t="s">
        <v>56</v>
      </c>
      <c r="B80" s="18">
        <v>30</v>
      </c>
      <c r="C80" s="18">
        <v>45</v>
      </c>
      <c r="D80" s="18">
        <v>30</v>
      </c>
      <c r="E80" s="18">
        <v>15</v>
      </c>
      <c r="F80" s="18">
        <v>0</v>
      </c>
      <c r="G80" s="18">
        <f>H80-C80</f>
        <v>75</v>
      </c>
      <c r="H80" s="18">
        <f t="shared" ref="H80:H86" si="21">I80*30</f>
        <v>120</v>
      </c>
      <c r="I80" s="18">
        <v>4</v>
      </c>
      <c r="J80" s="18" t="s">
        <v>19</v>
      </c>
      <c r="K80" s="24" t="s">
        <v>283</v>
      </c>
    </row>
    <row r="81" spans="1:11" x14ac:dyDescent="0.25">
      <c r="A81" s="12" t="s">
        <v>408</v>
      </c>
      <c r="B81" s="18">
        <v>30</v>
      </c>
      <c r="C81" s="18">
        <v>30</v>
      </c>
      <c r="D81" s="18">
        <v>15</v>
      </c>
      <c r="E81" s="18">
        <v>15</v>
      </c>
      <c r="F81" s="18">
        <v>0</v>
      </c>
      <c r="G81" s="18">
        <f t="shared" ref="G81:G86" si="22">H81-C81</f>
        <v>90</v>
      </c>
      <c r="H81" s="18">
        <f t="shared" si="21"/>
        <v>120</v>
      </c>
      <c r="I81" s="18">
        <v>4</v>
      </c>
      <c r="J81" s="19" t="s">
        <v>19</v>
      </c>
      <c r="K81" s="24" t="s">
        <v>254</v>
      </c>
    </row>
    <row r="82" spans="1:11" x14ac:dyDescent="0.25">
      <c r="A82" s="12" t="s">
        <v>396</v>
      </c>
      <c r="B82" s="18">
        <v>90</v>
      </c>
      <c r="C82" s="18">
        <v>75</v>
      </c>
      <c r="D82" s="18">
        <v>0</v>
      </c>
      <c r="E82" s="18">
        <v>0</v>
      </c>
      <c r="F82" s="18">
        <v>75</v>
      </c>
      <c r="G82" s="18">
        <f t="shared" si="22"/>
        <v>165</v>
      </c>
      <c r="H82" s="18">
        <f t="shared" si="21"/>
        <v>240</v>
      </c>
      <c r="I82" s="18">
        <v>8</v>
      </c>
      <c r="J82" s="19" t="s">
        <v>19</v>
      </c>
      <c r="K82" s="24" t="s">
        <v>284</v>
      </c>
    </row>
    <row r="83" spans="1:11" x14ac:dyDescent="0.25">
      <c r="A83" s="12" t="s">
        <v>67</v>
      </c>
      <c r="B83" s="18">
        <v>45</v>
      </c>
      <c r="C83" s="18">
        <v>45</v>
      </c>
      <c r="D83" s="18">
        <v>0</v>
      </c>
      <c r="E83" s="18">
        <v>0</v>
      </c>
      <c r="F83" s="18">
        <v>45</v>
      </c>
      <c r="G83" s="18">
        <f t="shared" si="22"/>
        <v>75</v>
      </c>
      <c r="H83" s="18">
        <f t="shared" si="21"/>
        <v>120</v>
      </c>
      <c r="I83" s="18">
        <v>4</v>
      </c>
      <c r="J83" s="18" t="s">
        <v>19</v>
      </c>
      <c r="K83" s="24" t="s">
        <v>155</v>
      </c>
    </row>
    <row r="84" spans="1:11" x14ac:dyDescent="0.25">
      <c r="A84" s="12" t="s">
        <v>409</v>
      </c>
      <c r="B84" s="18">
        <v>30</v>
      </c>
      <c r="C84" s="18">
        <v>30</v>
      </c>
      <c r="D84" s="18">
        <v>0</v>
      </c>
      <c r="E84" s="18">
        <v>0</v>
      </c>
      <c r="F84" s="18">
        <v>30</v>
      </c>
      <c r="G84" s="18">
        <f t="shared" si="22"/>
        <v>90</v>
      </c>
      <c r="H84" s="18">
        <f t="shared" si="21"/>
        <v>120</v>
      </c>
      <c r="I84" s="18">
        <v>4</v>
      </c>
      <c r="J84" s="19" t="s">
        <v>19</v>
      </c>
      <c r="K84" s="24" t="s">
        <v>285</v>
      </c>
    </row>
    <row r="85" spans="1:11" x14ac:dyDescent="0.25">
      <c r="A85" s="12" t="s">
        <v>61</v>
      </c>
      <c r="B85" s="18">
        <v>30</v>
      </c>
      <c r="C85" s="18">
        <v>45</v>
      </c>
      <c r="D85" s="18">
        <v>30</v>
      </c>
      <c r="E85" s="18">
        <v>15</v>
      </c>
      <c r="F85" s="18">
        <v>0</v>
      </c>
      <c r="G85" s="18">
        <f t="shared" si="22"/>
        <v>75</v>
      </c>
      <c r="H85" s="18">
        <f t="shared" si="21"/>
        <v>120</v>
      </c>
      <c r="I85" s="18">
        <v>4</v>
      </c>
      <c r="J85" s="18" t="s">
        <v>19</v>
      </c>
      <c r="K85" s="24" t="s">
        <v>290</v>
      </c>
    </row>
    <row r="86" spans="1:11" x14ac:dyDescent="0.25">
      <c r="A86" s="12" t="s">
        <v>121</v>
      </c>
      <c r="B86" s="18">
        <v>15</v>
      </c>
      <c r="C86" s="18">
        <v>15</v>
      </c>
      <c r="D86" s="18">
        <v>15</v>
      </c>
      <c r="E86" s="18">
        <v>0</v>
      </c>
      <c r="F86" s="18">
        <v>0</v>
      </c>
      <c r="G86" s="18">
        <f t="shared" si="22"/>
        <v>45</v>
      </c>
      <c r="H86" s="18">
        <f t="shared" si="21"/>
        <v>60</v>
      </c>
      <c r="I86" s="18">
        <v>2</v>
      </c>
      <c r="J86" s="18" t="s">
        <v>11</v>
      </c>
    </row>
    <row r="87" spans="1:11" x14ac:dyDescent="0.25">
      <c r="B87" s="22">
        <f t="shared" ref="B87:H87" si="23">SUM(B80:B86)</f>
        <v>270</v>
      </c>
      <c r="C87" s="22">
        <f t="shared" si="23"/>
        <v>285</v>
      </c>
      <c r="D87" s="22">
        <f t="shared" si="23"/>
        <v>90</v>
      </c>
      <c r="E87" s="22">
        <f t="shared" si="23"/>
        <v>45</v>
      </c>
      <c r="F87" s="22">
        <f t="shared" si="23"/>
        <v>150</v>
      </c>
      <c r="G87" s="22">
        <f t="shared" si="23"/>
        <v>615</v>
      </c>
      <c r="H87" s="22">
        <f t="shared" si="23"/>
        <v>900</v>
      </c>
      <c r="I87" s="22">
        <f>SUM(I80:I86)</f>
        <v>30</v>
      </c>
      <c r="J87" s="19"/>
      <c r="K87" s="24" t="s">
        <v>306</v>
      </c>
    </row>
    <row r="88" spans="1:11" x14ac:dyDescent="0.25">
      <c r="A88" s="16" t="s">
        <v>68</v>
      </c>
      <c r="B88" s="16"/>
      <c r="J88" s="58"/>
    </row>
    <row r="89" spans="1:11" x14ac:dyDescent="0.25">
      <c r="A89" s="12" t="s">
        <v>69</v>
      </c>
      <c r="I89" s="18">
        <v>2</v>
      </c>
      <c r="J89" s="19" t="s">
        <v>19</v>
      </c>
    </row>
    <row r="90" spans="1:11" x14ac:dyDescent="0.25">
      <c r="A90" s="12" t="s">
        <v>410</v>
      </c>
      <c r="I90" s="18">
        <v>2</v>
      </c>
      <c r="J90" s="19" t="s">
        <v>19</v>
      </c>
    </row>
    <row r="91" spans="1:11" x14ac:dyDescent="0.25">
      <c r="A91" s="12" t="s">
        <v>70</v>
      </c>
      <c r="I91" s="18">
        <v>3</v>
      </c>
      <c r="J91" s="19" t="s">
        <v>19</v>
      </c>
    </row>
    <row r="92" spans="1:11" x14ac:dyDescent="0.25">
      <c r="A92" s="12" t="s">
        <v>411</v>
      </c>
      <c r="I92" s="18">
        <v>3</v>
      </c>
      <c r="J92" s="19" t="s">
        <v>19</v>
      </c>
    </row>
    <row r="93" spans="1:11" x14ac:dyDescent="0.25">
      <c r="I93" s="25">
        <f>SUM(I89:I92)</f>
        <v>10</v>
      </c>
      <c r="J93" s="19"/>
      <c r="K93" s="24" t="s">
        <v>306</v>
      </c>
    </row>
    <row r="94" spans="1:11" x14ac:dyDescent="0.25">
      <c r="A94" s="26" t="s">
        <v>71</v>
      </c>
      <c r="B94" s="22">
        <f t="shared" ref="B94:H94" si="24">B87+B78+B65+B55+B42+B31+B20+B11</f>
        <v>2565</v>
      </c>
      <c r="C94" s="22">
        <f t="shared" si="24"/>
        <v>2925</v>
      </c>
      <c r="D94" s="22">
        <f t="shared" si="24"/>
        <v>1365</v>
      </c>
      <c r="E94" s="22">
        <f t="shared" si="24"/>
        <v>540</v>
      </c>
      <c r="F94" s="22">
        <f t="shared" si="24"/>
        <v>1020</v>
      </c>
      <c r="G94" s="22">
        <f t="shared" si="24"/>
        <v>4305</v>
      </c>
      <c r="H94" s="22">
        <f t="shared" si="24"/>
        <v>7230</v>
      </c>
      <c r="I94" s="25">
        <f>I87+I78+I65+I55+I42+I31+I20+I11+I93</f>
        <v>251</v>
      </c>
    </row>
    <row r="95" spans="1:11" x14ac:dyDescent="0.25">
      <c r="C95" s="18">
        <f>C94/120</f>
        <v>24.375</v>
      </c>
      <c r="D95" s="18">
        <f t="shared" ref="D95:I95" si="25">D94/120</f>
        <v>11.375</v>
      </c>
      <c r="E95" s="18">
        <f t="shared" si="25"/>
        <v>4.5</v>
      </c>
      <c r="F95" s="18">
        <f t="shared" si="25"/>
        <v>8.5</v>
      </c>
      <c r="G95" s="18">
        <f t="shared" si="25"/>
        <v>35.875</v>
      </c>
      <c r="H95" s="18">
        <f t="shared" si="25"/>
        <v>60.25</v>
      </c>
      <c r="I95" s="8">
        <f t="shared" si="25"/>
        <v>2.0916666666666668</v>
      </c>
      <c r="K95" s="24" t="s">
        <v>306</v>
      </c>
    </row>
  </sheetData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83" fitToHeight="2" orientation="portrait" r:id="rId1"/>
  <headerFooter alignWithMargins="0">
    <oddHeader>&amp;C&amp;14УЧЕБЕН ПЛАН: &amp;A</oddHeader>
  </headerFooter>
  <rowBreaks count="1" manualBreakCount="1">
    <brk id="42" max="9" man="1"/>
  </row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theme="3" tint="-0.499984740745262"/>
  </sheetPr>
  <dimension ref="A1:J102"/>
  <sheetViews>
    <sheetView topLeftCell="A35" zoomScale="96" zoomScaleNormal="96" workbookViewId="0">
      <selection activeCell="AA54" sqref="AA54"/>
    </sheetView>
  </sheetViews>
  <sheetFormatPr defaultRowHeight="15" x14ac:dyDescent="0.25"/>
  <cols>
    <col min="1" max="1" width="56.42578125" style="32" customWidth="1"/>
    <col min="2" max="2" width="0" style="32" hidden="1" customWidth="1"/>
    <col min="3" max="3" width="5" style="32" bestFit="1" customWidth="1"/>
    <col min="4" max="4" width="7" style="32" bestFit="1" customWidth="1"/>
    <col min="5" max="5" width="4" style="32" bestFit="1" customWidth="1"/>
    <col min="6" max="6" width="6" style="32" bestFit="1" customWidth="1"/>
    <col min="7" max="8" width="5" style="32" bestFit="1" customWidth="1"/>
    <col min="9" max="9" width="5.28515625" style="32" customWidth="1"/>
    <col min="10" max="16384" width="9.140625" style="32"/>
  </cols>
  <sheetData>
    <row r="1" spans="1:10" ht="20.100000000000001" customHeight="1" x14ac:dyDescent="0.25">
      <c r="A1" s="16" t="s">
        <v>188</v>
      </c>
      <c r="B1" s="16" t="s">
        <v>162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</row>
    <row r="2" spans="1:10" ht="20.100000000000001" customHeight="1" x14ac:dyDescent="0.25">
      <c r="A2" s="16" t="s">
        <v>9</v>
      </c>
      <c r="B2" s="16"/>
      <c r="C2" s="18"/>
      <c r="D2" s="18"/>
      <c r="E2" s="18"/>
      <c r="F2" s="18"/>
      <c r="G2" s="18"/>
      <c r="H2" s="18"/>
      <c r="I2" s="8"/>
      <c r="J2" s="19"/>
    </row>
    <row r="3" spans="1:10" ht="20.100000000000001" customHeight="1" x14ac:dyDescent="0.25">
      <c r="A3" s="12" t="s">
        <v>13</v>
      </c>
      <c r="B3" s="12">
        <v>30</v>
      </c>
      <c r="C3" s="18">
        <v>30</v>
      </c>
      <c r="D3" s="18">
        <v>30</v>
      </c>
      <c r="E3" s="18">
        <v>0</v>
      </c>
      <c r="F3" s="18">
        <f>C3-D3-E3</f>
        <v>0</v>
      </c>
      <c r="G3" s="18">
        <f>H3-C3</f>
        <v>60</v>
      </c>
      <c r="H3" s="18">
        <f>I3*30</f>
        <v>90</v>
      </c>
      <c r="I3" s="18">
        <v>3</v>
      </c>
      <c r="J3" s="19" t="s">
        <v>19</v>
      </c>
    </row>
    <row r="4" spans="1:10" ht="20.100000000000001" customHeight="1" x14ac:dyDescent="0.25">
      <c r="A4" s="12" t="s">
        <v>16</v>
      </c>
      <c r="B4" s="12">
        <v>45</v>
      </c>
      <c r="C4" s="18">
        <v>45</v>
      </c>
      <c r="D4" s="18">
        <v>15</v>
      </c>
      <c r="E4" s="18">
        <v>30</v>
      </c>
      <c r="F4" s="18">
        <f t="shared" ref="F4:F10" si="0">C4-D4-E4</f>
        <v>0</v>
      </c>
      <c r="G4" s="18">
        <f t="shared" ref="G4:G10" si="1">H4-C4</f>
        <v>75</v>
      </c>
      <c r="H4" s="18">
        <f t="shared" ref="H4:H10" si="2">I4*30</f>
        <v>120</v>
      </c>
      <c r="I4" s="18">
        <v>4</v>
      </c>
      <c r="J4" s="18" t="s">
        <v>14</v>
      </c>
    </row>
    <row r="5" spans="1:10" ht="20.100000000000001" customHeight="1" x14ac:dyDescent="0.25">
      <c r="A5" s="12" t="s">
        <v>434</v>
      </c>
      <c r="B5" s="12">
        <v>90</v>
      </c>
      <c r="C5" s="18">
        <v>90</v>
      </c>
      <c r="D5" s="18">
        <v>0</v>
      </c>
      <c r="E5" s="18">
        <v>0</v>
      </c>
      <c r="F5" s="18">
        <f t="shared" si="0"/>
        <v>90</v>
      </c>
      <c r="G5" s="18">
        <f t="shared" si="1"/>
        <v>120</v>
      </c>
      <c r="H5" s="18">
        <f t="shared" si="2"/>
        <v>210</v>
      </c>
      <c r="I5" s="18">
        <v>7</v>
      </c>
      <c r="J5" s="18" t="s">
        <v>14</v>
      </c>
    </row>
    <row r="6" spans="1:10" ht="20.100000000000001" customHeight="1" x14ac:dyDescent="0.25">
      <c r="A6" s="12" t="s">
        <v>435</v>
      </c>
      <c r="B6" s="12">
        <v>30</v>
      </c>
      <c r="C6" s="18">
        <v>30</v>
      </c>
      <c r="D6" s="18">
        <v>15</v>
      </c>
      <c r="E6" s="18">
        <v>15</v>
      </c>
      <c r="F6" s="18">
        <f t="shared" si="0"/>
        <v>0</v>
      </c>
      <c r="G6" s="18">
        <f t="shared" si="1"/>
        <v>60</v>
      </c>
      <c r="H6" s="18">
        <f t="shared" si="2"/>
        <v>90</v>
      </c>
      <c r="I6" s="18">
        <v>3</v>
      </c>
      <c r="J6" s="19" t="s">
        <v>19</v>
      </c>
    </row>
    <row r="7" spans="1:10" ht="20.100000000000001" customHeight="1" x14ac:dyDescent="0.25">
      <c r="A7" s="12" t="s">
        <v>15</v>
      </c>
      <c r="B7" s="12">
        <v>15</v>
      </c>
      <c r="C7" s="18">
        <v>30</v>
      </c>
      <c r="D7" s="18">
        <v>0</v>
      </c>
      <c r="E7" s="18">
        <v>30</v>
      </c>
      <c r="F7" s="18">
        <v>0</v>
      </c>
      <c r="G7" s="18">
        <f t="shared" si="1"/>
        <v>60</v>
      </c>
      <c r="H7" s="18">
        <f t="shared" si="2"/>
        <v>90</v>
      </c>
      <c r="I7" s="18">
        <v>3</v>
      </c>
      <c r="J7" s="19" t="s">
        <v>11</v>
      </c>
    </row>
    <row r="8" spans="1:10" ht="20.100000000000001" customHeight="1" x14ac:dyDescent="0.25">
      <c r="A8" s="12" t="s">
        <v>18</v>
      </c>
      <c r="B8" s="12">
        <v>45</v>
      </c>
      <c r="C8" s="18">
        <v>60</v>
      </c>
      <c r="D8" s="18">
        <v>45</v>
      </c>
      <c r="E8" s="18">
        <v>15</v>
      </c>
      <c r="F8" s="18">
        <f t="shared" si="0"/>
        <v>0</v>
      </c>
      <c r="G8" s="18">
        <f t="shared" si="1"/>
        <v>60</v>
      </c>
      <c r="H8" s="18">
        <f t="shared" si="2"/>
        <v>120</v>
      </c>
      <c r="I8" s="18">
        <v>4</v>
      </c>
      <c r="J8" s="19" t="s">
        <v>19</v>
      </c>
    </row>
    <row r="9" spans="1:10" ht="20.100000000000001" customHeight="1" x14ac:dyDescent="0.25">
      <c r="A9" s="12" t="s">
        <v>20</v>
      </c>
      <c r="B9" s="12">
        <v>45</v>
      </c>
      <c r="C9" s="18">
        <v>60</v>
      </c>
      <c r="D9" s="18">
        <v>45</v>
      </c>
      <c r="E9" s="18">
        <v>15</v>
      </c>
      <c r="F9" s="18">
        <f t="shared" si="0"/>
        <v>0</v>
      </c>
      <c r="G9" s="18">
        <f t="shared" si="1"/>
        <v>60</v>
      </c>
      <c r="H9" s="18">
        <f t="shared" si="2"/>
        <v>120</v>
      </c>
      <c r="I9" s="18">
        <v>4</v>
      </c>
      <c r="J9" s="19" t="s">
        <v>19</v>
      </c>
    </row>
    <row r="10" spans="1:10" ht="20.100000000000001" customHeight="1" x14ac:dyDescent="0.25">
      <c r="A10" s="12" t="s">
        <v>83</v>
      </c>
      <c r="B10" s="12">
        <v>15</v>
      </c>
      <c r="C10" s="18">
        <v>30</v>
      </c>
      <c r="D10" s="18">
        <v>0</v>
      </c>
      <c r="E10" s="18">
        <v>0</v>
      </c>
      <c r="F10" s="18">
        <f t="shared" si="0"/>
        <v>30</v>
      </c>
      <c r="G10" s="18">
        <f t="shared" si="1"/>
        <v>30</v>
      </c>
      <c r="H10" s="18">
        <f t="shared" si="2"/>
        <v>60</v>
      </c>
      <c r="I10" s="18">
        <v>2</v>
      </c>
      <c r="J10" s="19" t="s">
        <v>11</v>
      </c>
    </row>
    <row r="11" spans="1:10" ht="20.100000000000001" customHeight="1" x14ac:dyDescent="0.25">
      <c r="A11" s="12"/>
      <c r="B11" s="57">
        <f t="shared" ref="B11:I11" si="3">SUM(B3:B10)</f>
        <v>315</v>
      </c>
      <c r="C11" s="57">
        <f t="shared" si="3"/>
        <v>375</v>
      </c>
      <c r="D11" s="57">
        <f t="shared" si="3"/>
        <v>150</v>
      </c>
      <c r="E11" s="57">
        <f t="shared" si="3"/>
        <v>105</v>
      </c>
      <c r="F11" s="57">
        <f t="shared" si="3"/>
        <v>120</v>
      </c>
      <c r="G11" s="57">
        <f t="shared" si="3"/>
        <v>525</v>
      </c>
      <c r="H11" s="57">
        <f t="shared" si="3"/>
        <v>900</v>
      </c>
      <c r="I11" s="57">
        <f t="shared" si="3"/>
        <v>30</v>
      </c>
      <c r="J11" s="19"/>
    </row>
    <row r="12" spans="1:10" ht="20.100000000000001" customHeight="1" x14ac:dyDescent="0.25">
      <c r="A12" s="16" t="s">
        <v>21</v>
      </c>
      <c r="B12" s="16"/>
      <c r="C12" s="18"/>
      <c r="D12" s="18"/>
      <c r="E12" s="18"/>
      <c r="F12" s="18"/>
      <c r="G12" s="18"/>
      <c r="H12" s="18"/>
      <c r="I12" s="8"/>
      <c r="J12" s="19"/>
    </row>
    <row r="13" spans="1:10" ht="20.100000000000001" customHeight="1" x14ac:dyDescent="0.25">
      <c r="A13" s="12" t="s">
        <v>23</v>
      </c>
      <c r="B13" s="12">
        <v>45</v>
      </c>
      <c r="C13" s="18">
        <v>60</v>
      </c>
      <c r="D13" s="18">
        <v>45</v>
      </c>
      <c r="E13" s="18">
        <v>15</v>
      </c>
      <c r="F13" s="18">
        <f>C13-D13-E13</f>
        <v>0</v>
      </c>
      <c r="G13" s="18">
        <f>H13-C13</f>
        <v>90</v>
      </c>
      <c r="H13" s="18">
        <f t="shared" ref="H13:H22" si="4">I13*30</f>
        <v>150</v>
      </c>
      <c r="I13" s="18">
        <v>5</v>
      </c>
      <c r="J13" s="19" t="s">
        <v>19</v>
      </c>
    </row>
    <row r="14" spans="1:10" ht="20.100000000000001" customHeight="1" x14ac:dyDescent="0.25">
      <c r="A14" s="12" t="s">
        <v>16</v>
      </c>
      <c r="B14" s="12">
        <v>30</v>
      </c>
      <c r="C14" s="18">
        <v>45</v>
      </c>
      <c r="D14" s="18">
        <v>15</v>
      </c>
      <c r="E14" s="18">
        <v>30</v>
      </c>
      <c r="F14" s="18">
        <f t="shared" ref="F14:F22" si="5">C14-D14-E14</f>
        <v>0</v>
      </c>
      <c r="G14" s="18">
        <f t="shared" ref="G14:G21" si="6">H14-C14</f>
        <v>75</v>
      </c>
      <c r="H14" s="18">
        <f t="shared" si="4"/>
        <v>120</v>
      </c>
      <c r="I14" s="18">
        <v>4</v>
      </c>
      <c r="J14" s="19" t="s">
        <v>19</v>
      </c>
    </row>
    <row r="15" spans="1:10" ht="20.100000000000001" customHeight="1" x14ac:dyDescent="0.25">
      <c r="A15" s="12" t="s">
        <v>76</v>
      </c>
      <c r="B15" s="12">
        <v>30</v>
      </c>
      <c r="C15" s="18">
        <v>30</v>
      </c>
      <c r="D15" s="18">
        <v>30</v>
      </c>
      <c r="E15" s="18">
        <v>0</v>
      </c>
      <c r="F15" s="18">
        <f t="shared" si="5"/>
        <v>0</v>
      </c>
      <c r="G15" s="18">
        <f t="shared" si="6"/>
        <v>60</v>
      </c>
      <c r="H15" s="18">
        <f t="shared" si="4"/>
        <v>90</v>
      </c>
      <c r="I15" s="18">
        <v>3</v>
      </c>
      <c r="J15" s="18" t="s">
        <v>19</v>
      </c>
    </row>
    <row r="16" spans="1:10" ht="20.100000000000001" customHeight="1" x14ac:dyDescent="0.25">
      <c r="A16" s="12" t="s">
        <v>434</v>
      </c>
      <c r="B16" s="12">
        <v>90</v>
      </c>
      <c r="C16" s="18">
        <v>105</v>
      </c>
      <c r="D16" s="18">
        <v>0</v>
      </c>
      <c r="E16" s="18">
        <v>0</v>
      </c>
      <c r="F16" s="18">
        <f t="shared" si="5"/>
        <v>105</v>
      </c>
      <c r="G16" s="18">
        <f t="shared" si="6"/>
        <v>105</v>
      </c>
      <c r="H16" s="18">
        <f t="shared" si="4"/>
        <v>210</v>
      </c>
      <c r="I16" s="18">
        <v>7</v>
      </c>
      <c r="J16" s="19" t="s">
        <v>19</v>
      </c>
    </row>
    <row r="17" spans="1:10" ht="20.100000000000001" customHeight="1" x14ac:dyDescent="0.25">
      <c r="A17" s="12" t="s">
        <v>436</v>
      </c>
      <c r="B17" s="12">
        <v>30</v>
      </c>
      <c r="C17" s="18">
        <v>45</v>
      </c>
      <c r="D17" s="18">
        <v>30</v>
      </c>
      <c r="E17" s="18">
        <v>15</v>
      </c>
      <c r="F17" s="18">
        <f t="shared" si="5"/>
        <v>0</v>
      </c>
      <c r="G17" s="18">
        <f t="shared" si="6"/>
        <v>75</v>
      </c>
      <c r="H17" s="18">
        <f t="shared" si="4"/>
        <v>120</v>
      </c>
      <c r="I17" s="18">
        <v>4</v>
      </c>
      <c r="J17" s="19" t="s">
        <v>19</v>
      </c>
    </row>
    <row r="18" spans="1:10" ht="20.100000000000001" customHeight="1" x14ac:dyDescent="0.25">
      <c r="A18" s="12" t="s">
        <v>472</v>
      </c>
      <c r="B18" s="12"/>
      <c r="C18" s="18">
        <v>30</v>
      </c>
      <c r="D18" s="18">
        <v>0</v>
      </c>
      <c r="E18" s="18">
        <v>0</v>
      </c>
      <c r="F18" s="18">
        <v>30</v>
      </c>
      <c r="G18" s="18">
        <f t="shared" si="6"/>
        <v>30</v>
      </c>
      <c r="H18" s="18">
        <f t="shared" si="4"/>
        <v>60</v>
      </c>
      <c r="I18" s="18">
        <v>2</v>
      </c>
      <c r="J18" s="19" t="s">
        <v>19</v>
      </c>
    </row>
    <row r="19" spans="1:10" ht="20.100000000000001" customHeight="1" x14ac:dyDescent="0.25">
      <c r="A19" s="12" t="s">
        <v>32</v>
      </c>
      <c r="B19" s="12">
        <v>30</v>
      </c>
      <c r="C19" s="18">
        <v>45</v>
      </c>
      <c r="D19" s="18">
        <v>30</v>
      </c>
      <c r="E19" s="18">
        <v>15</v>
      </c>
      <c r="F19" s="18">
        <f t="shared" si="5"/>
        <v>0</v>
      </c>
      <c r="G19" s="18">
        <f t="shared" si="6"/>
        <v>45</v>
      </c>
      <c r="H19" s="18">
        <f t="shared" si="4"/>
        <v>90</v>
      </c>
      <c r="I19" s="18">
        <v>3</v>
      </c>
      <c r="J19" s="19" t="s">
        <v>19</v>
      </c>
    </row>
    <row r="20" spans="1:10" ht="20.100000000000001" customHeight="1" x14ac:dyDescent="0.25">
      <c r="A20" s="12" t="s">
        <v>115</v>
      </c>
      <c r="B20" s="12">
        <v>15</v>
      </c>
      <c r="C20" s="18">
        <v>30</v>
      </c>
      <c r="D20" s="18">
        <v>0</v>
      </c>
      <c r="E20" s="18">
        <v>0</v>
      </c>
      <c r="F20" s="18">
        <f t="shared" si="5"/>
        <v>30</v>
      </c>
      <c r="G20" s="18">
        <f t="shared" si="6"/>
        <v>30</v>
      </c>
      <c r="H20" s="18">
        <f t="shared" si="4"/>
        <v>60</v>
      </c>
      <c r="I20" s="18">
        <v>2</v>
      </c>
      <c r="J20" s="19" t="s">
        <v>11</v>
      </c>
    </row>
    <row r="21" spans="1:10" ht="20.100000000000001" customHeight="1" x14ac:dyDescent="0.25">
      <c r="A21" s="12" t="s">
        <v>208</v>
      </c>
      <c r="B21" s="12">
        <v>15</v>
      </c>
      <c r="C21" s="18">
        <v>15</v>
      </c>
      <c r="D21" s="18">
        <v>0</v>
      </c>
      <c r="E21" s="18">
        <v>0</v>
      </c>
      <c r="F21" s="18">
        <f t="shared" si="5"/>
        <v>15</v>
      </c>
      <c r="G21" s="18">
        <f t="shared" si="6"/>
        <v>45</v>
      </c>
      <c r="H21" s="18">
        <f t="shared" si="4"/>
        <v>60</v>
      </c>
      <c r="I21" s="18">
        <v>2</v>
      </c>
      <c r="J21" s="19" t="s">
        <v>11</v>
      </c>
    </row>
    <row r="22" spans="1:10" ht="20.100000000000001" customHeight="1" x14ac:dyDescent="0.25">
      <c r="A22" s="12" t="s">
        <v>27</v>
      </c>
      <c r="B22" s="12">
        <v>30</v>
      </c>
      <c r="C22" s="18">
        <v>30</v>
      </c>
      <c r="D22" s="18">
        <v>0</v>
      </c>
      <c r="E22" s="18">
        <v>0</v>
      </c>
      <c r="F22" s="18">
        <f t="shared" si="5"/>
        <v>30</v>
      </c>
      <c r="G22" s="18">
        <v>0</v>
      </c>
      <c r="H22" s="18">
        <f t="shared" si="4"/>
        <v>0</v>
      </c>
      <c r="I22" s="18">
        <v>0</v>
      </c>
      <c r="J22" s="18" t="s">
        <v>14</v>
      </c>
    </row>
    <row r="23" spans="1:10" ht="20.100000000000001" customHeight="1" x14ac:dyDescent="0.25">
      <c r="A23" s="12"/>
      <c r="B23" s="57">
        <f t="shared" ref="B23:I23" si="7">SUM(B13:B21)</f>
        <v>285</v>
      </c>
      <c r="C23" s="57">
        <f t="shared" si="7"/>
        <v>405</v>
      </c>
      <c r="D23" s="57">
        <f t="shared" si="7"/>
        <v>150</v>
      </c>
      <c r="E23" s="57">
        <f t="shared" si="7"/>
        <v>75</v>
      </c>
      <c r="F23" s="57">
        <f t="shared" si="7"/>
        <v>180</v>
      </c>
      <c r="G23" s="57">
        <f t="shared" si="7"/>
        <v>555</v>
      </c>
      <c r="H23" s="57">
        <f t="shared" si="7"/>
        <v>960</v>
      </c>
      <c r="I23" s="57">
        <f t="shared" si="7"/>
        <v>32</v>
      </c>
      <c r="J23" s="19"/>
    </row>
    <row r="24" spans="1:10" ht="20.100000000000001" customHeight="1" x14ac:dyDescent="0.25">
      <c r="A24" s="16" t="s">
        <v>28</v>
      </c>
      <c r="B24" s="16"/>
      <c r="C24" s="18"/>
      <c r="D24" s="18"/>
      <c r="E24" s="18"/>
      <c r="F24" s="18"/>
      <c r="G24" s="18"/>
      <c r="H24" s="18"/>
      <c r="I24" s="8"/>
      <c r="J24" s="19"/>
    </row>
    <row r="25" spans="1:10" ht="20.100000000000001" customHeight="1" x14ac:dyDescent="0.25">
      <c r="A25" s="12" t="s">
        <v>33</v>
      </c>
      <c r="B25" s="12">
        <v>30</v>
      </c>
      <c r="C25" s="18">
        <v>30</v>
      </c>
      <c r="D25" s="18">
        <v>30</v>
      </c>
      <c r="E25" s="18">
        <v>0</v>
      </c>
      <c r="F25" s="18">
        <f>C25-D25-E25</f>
        <v>0</v>
      </c>
      <c r="G25" s="18">
        <f>H25-C25</f>
        <v>60</v>
      </c>
      <c r="H25" s="18">
        <f t="shared" ref="H25:H33" si="8">I25*30</f>
        <v>90</v>
      </c>
      <c r="I25" s="18">
        <v>3</v>
      </c>
      <c r="J25" s="18" t="s">
        <v>14</v>
      </c>
    </row>
    <row r="26" spans="1:10" ht="20.100000000000001" customHeight="1" x14ac:dyDescent="0.25">
      <c r="A26" s="12" t="s">
        <v>214</v>
      </c>
      <c r="B26" s="12">
        <v>15</v>
      </c>
      <c r="C26" s="18">
        <v>30</v>
      </c>
      <c r="D26" s="18">
        <v>30</v>
      </c>
      <c r="E26" s="18">
        <v>0</v>
      </c>
      <c r="F26" s="18">
        <f t="shared" ref="F26:F33" si="9">C26-D26-E26</f>
        <v>0</v>
      </c>
      <c r="G26" s="18">
        <f t="shared" ref="G26:G32" si="10">H26-C26</f>
        <v>60</v>
      </c>
      <c r="H26" s="18">
        <f t="shared" si="8"/>
        <v>90</v>
      </c>
      <c r="I26" s="18">
        <v>3</v>
      </c>
      <c r="J26" s="19" t="s">
        <v>19</v>
      </c>
    </row>
    <row r="27" spans="1:10" ht="20.100000000000001" customHeight="1" x14ac:dyDescent="0.25">
      <c r="A27" s="12" t="s">
        <v>437</v>
      </c>
      <c r="B27" s="12">
        <v>30</v>
      </c>
      <c r="C27" s="18">
        <v>30</v>
      </c>
      <c r="D27" s="18">
        <v>15</v>
      </c>
      <c r="E27" s="18">
        <v>15</v>
      </c>
      <c r="F27" s="18">
        <f t="shared" si="9"/>
        <v>0</v>
      </c>
      <c r="G27" s="18">
        <f t="shared" si="10"/>
        <v>60</v>
      </c>
      <c r="H27" s="18">
        <f t="shared" si="8"/>
        <v>90</v>
      </c>
      <c r="I27" s="18">
        <v>3</v>
      </c>
      <c r="J27" s="18" t="s">
        <v>19</v>
      </c>
    </row>
    <row r="28" spans="1:10" ht="20.100000000000001" customHeight="1" x14ac:dyDescent="0.25">
      <c r="A28" s="12" t="s">
        <v>35</v>
      </c>
      <c r="B28" s="12">
        <v>60</v>
      </c>
      <c r="C28" s="18">
        <v>60</v>
      </c>
      <c r="D28" s="18">
        <v>45</v>
      </c>
      <c r="E28" s="18">
        <v>15</v>
      </c>
      <c r="F28" s="18">
        <f t="shared" si="9"/>
        <v>0</v>
      </c>
      <c r="G28" s="18">
        <f t="shared" si="10"/>
        <v>60</v>
      </c>
      <c r="H28" s="18">
        <f t="shared" si="8"/>
        <v>120</v>
      </c>
      <c r="I28" s="18">
        <v>4</v>
      </c>
      <c r="J28" s="19" t="s">
        <v>19</v>
      </c>
    </row>
    <row r="29" spans="1:10" ht="20.100000000000001" customHeight="1" x14ac:dyDescent="0.25">
      <c r="A29" s="12" t="s">
        <v>434</v>
      </c>
      <c r="B29" s="12">
        <v>90</v>
      </c>
      <c r="C29" s="18">
        <v>105</v>
      </c>
      <c r="D29" s="18">
        <v>0</v>
      </c>
      <c r="E29" s="18">
        <v>0</v>
      </c>
      <c r="F29" s="18">
        <f t="shared" si="9"/>
        <v>105</v>
      </c>
      <c r="G29" s="18">
        <f t="shared" si="10"/>
        <v>135</v>
      </c>
      <c r="H29" s="18">
        <f t="shared" si="8"/>
        <v>240</v>
      </c>
      <c r="I29" s="18">
        <v>8</v>
      </c>
      <c r="J29" s="18" t="s">
        <v>14</v>
      </c>
    </row>
    <row r="30" spans="1:10" ht="20.100000000000001" customHeight="1" x14ac:dyDescent="0.25">
      <c r="A30" s="12" t="s">
        <v>30</v>
      </c>
      <c r="B30" s="12">
        <v>45</v>
      </c>
      <c r="C30" s="18">
        <v>45</v>
      </c>
      <c r="D30" s="18">
        <v>45</v>
      </c>
      <c r="E30" s="18">
        <v>0</v>
      </c>
      <c r="F30" s="18">
        <f t="shared" si="9"/>
        <v>0</v>
      </c>
      <c r="G30" s="18">
        <f t="shared" si="10"/>
        <v>45</v>
      </c>
      <c r="H30" s="18">
        <f t="shared" si="8"/>
        <v>90</v>
      </c>
      <c r="I30" s="18">
        <v>3</v>
      </c>
      <c r="J30" s="19" t="s">
        <v>19</v>
      </c>
    </row>
    <row r="31" spans="1:10" ht="20.100000000000001" customHeight="1" x14ac:dyDescent="0.25">
      <c r="A31" s="12" t="s">
        <v>438</v>
      </c>
      <c r="B31" s="12">
        <v>30</v>
      </c>
      <c r="C31" s="18">
        <v>45</v>
      </c>
      <c r="D31" s="18">
        <v>30</v>
      </c>
      <c r="E31" s="18">
        <v>15</v>
      </c>
      <c r="F31" s="18">
        <f t="shared" si="9"/>
        <v>0</v>
      </c>
      <c r="G31" s="18">
        <f t="shared" si="10"/>
        <v>45</v>
      </c>
      <c r="H31" s="18">
        <f t="shared" si="8"/>
        <v>90</v>
      </c>
      <c r="I31" s="18">
        <v>3</v>
      </c>
      <c r="J31" s="19" t="s">
        <v>19</v>
      </c>
    </row>
    <row r="32" spans="1:10" ht="20.100000000000001" customHeight="1" x14ac:dyDescent="0.25">
      <c r="A32" s="12" t="s">
        <v>26</v>
      </c>
      <c r="B32" s="12">
        <v>30</v>
      </c>
      <c r="C32" s="18">
        <v>45</v>
      </c>
      <c r="D32" s="18">
        <v>30</v>
      </c>
      <c r="E32" s="18">
        <v>15</v>
      </c>
      <c r="F32" s="18">
        <f t="shared" si="9"/>
        <v>0</v>
      </c>
      <c r="G32" s="18">
        <f t="shared" si="10"/>
        <v>45</v>
      </c>
      <c r="H32" s="18">
        <f t="shared" si="8"/>
        <v>90</v>
      </c>
      <c r="I32" s="18">
        <v>3</v>
      </c>
      <c r="J32" s="19" t="s">
        <v>19</v>
      </c>
    </row>
    <row r="33" spans="1:10" ht="20.100000000000001" customHeight="1" x14ac:dyDescent="0.25">
      <c r="A33" s="12" t="s">
        <v>27</v>
      </c>
      <c r="B33" s="12">
        <v>30</v>
      </c>
      <c r="C33" s="18">
        <v>30</v>
      </c>
      <c r="D33" s="18">
        <v>0</v>
      </c>
      <c r="E33" s="18">
        <v>0</v>
      </c>
      <c r="F33" s="18">
        <f t="shared" si="9"/>
        <v>30</v>
      </c>
      <c r="G33" s="18">
        <v>0</v>
      </c>
      <c r="H33" s="18">
        <f t="shared" si="8"/>
        <v>0</v>
      </c>
      <c r="I33" s="8">
        <v>0</v>
      </c>
      <c r="J33" s="18" t="s">
        <v>14</v>
      </c>
    </row>
    <row r="34" spans="1:10" ht="20.100000000000001" customHeight="1" x14ac:dyDescent="0.25">
      <c r="A34" s="12"/>
      <c r="B34" s="57">
        <f>SUM(B25:B32)</f>
        <v>330</v>
      </c>
      <c r="C34" s="57">
        <f>SUM(C25:C32)</f>
        <v>390</v>
      </c>
      <c r="D34" s="57">
        <f t="shared" ref="D34:I34" si="11">SUM(D25:D32)</f>
        <v>225</v>
      </c>
      <c r="E34" s="57">
        <f t="shared" si="11"/>
        <v>60</v>
      </c>
      <c r="F34" s="57">
        <f t="shared" si="11"/>
        <v>105</v>
      </c>
      <c r="G34" s="57">
        <f t="shared" si="11"/>
        <v>510</v>
      </c>
      <c r="H34" s="57">
        <f t="shared" si="11"/>
        <v>900</v>
      </c>
      <c r="I34" s="57">
        <f t="shared" si="11"/>
        <v>30</v>
      </c>
      <c r="J34" s="19"/>
    </row>
    <row r="35" spans="1:10" ht="20.100000000000001" customHeight="1" x14ac:dyDescent="0.25">
      <c r="A35" s="16" t="s">
        <v>37</v>
      </c>
      <c r="B35" s="16"/>
      <c r="C35" s="18"/>
      <c r="D35" s="18"/>
      <c r="E35" s="18"/>
      <c r="F35" s="18"/>
      <c r="G35" s="18"/>
      <c r="H35" s="18"/>
      <c r="I35" s="18"/>
      <c r="J35" s="19"/>
    </row>
    <row r="36" spans="1:10" ht="20.100000000000001" customHeight="1" x14ac:dyDescent="0.25">
      <c r="A36" s="12" t="s">
        <v>141</v>
      </c>
      <c r="B36" s="12">
        <v>45</v>
      </c>
      <c r="C36" s="18">
        <v>45</v>
      </c>
      <c r="D36" s="18">
        <v>30</v>
      </c>
      <c r="E36" s="18">
        <v>15</v>
      </c>
      <c r="F36" s="18">
        <f>C36-D36-E36</f>
        <v>0</v>
      </c>
      <c r="G36" s="18">
        <f>H36-C36</f>
        <v>75</v>
      </c>
      <c r="H36" s="18">
        <f t="shared" ref="H36:H44" si="12">I36*30</f>
        <v>120</v>
      </c>
      <c r="I36" s="18">
        <v>4</v>
      </c>
      <c r="J36" s="19" t="s">
        <v>14</v>
      </c>
    </row>
    <row r="37" spans="1:10" ht="20.100000000000001" customHeight="1" x14ac:dyDescent="0.25">
      <c r="A37" s="12" t="s">
        <v>33</v>
      </c>
      <c r="B37" s="12">
        <v>30</v>
      </c>
      <c r="C37" s="18">
        <v>45</v>
      </c>
      <c r="D37" s="18">
        <v>30</v>
      </c>
      <c r="E37" s="18">
        <v>15</v>
      </c>
      <c r="F37" s="18">
        <f t="shared" ref="F37:F44" si="13">C37-D37-E37</f>
        <v>0</v>
      </c>
      <c r="G37" s="18">
        <f t="shared" ref="G37:G44" si="14">H37-C37</f>
        <v>45</v>
      </c>
      <c r="H37" s="18">
        <f t="shared" si="12"/>
        <v>90</v>
      </c>
      <c r="I37" s="18">
        <v>3</v>
      </c>
      <c r="J37" s="19" t="s">
        <v>19</v>
      </c>
    </row>
    <row r="38" spans="1:10" ht="20.100000000000001" customHeight="1" x14ac:dyDescent="0.25">
      <c r="A38" s="12" t="s">
        <v>66</v>
      </c>
      <c r="B38" s="12">
        <v>30</v>
      </c>
      <c r="C38" s="18">
        <v>45</v>
      </c>
      <c r="D38" s="18">
        <v>30</v>
      </c>
      <c r="E38" s="18">
        <v>15</v>
      </c>
      <c r="F38" s="18">
        <f>C38-D38-E38</f>
        <v>0</v>
      </c>
      <c r="G38" s="18">
        <f t="shared" si="14"/>
        <v>45</v>
      </c>
      <c r="H38" s="18">
        <f t="shared" si="12"/>
        <v>90</v>
      </c>
      <c r="I38" s="18">
        <v>3</v>
      </c>
      <c r="J38" s="18" t="s">
        <v>19</v>
      </c>
    </row>
    <row r="39" spans="1:10" ht="20.100000000000001" customHeight="1" x14ac:dyDescent="0.25">
      <c r="A39" s="12" t="s">
        <v>439</v>
      </c>
      <c r="B39" s="12">
        <v>30</v>
      </c>
      <c r="C39" s="18">
        <v>30</v>
      </c>
      <c r="D39" s="18">
        <v>15</v>
      </c>
      <c r="E39" s="18">
        <v>15</v>
      </c>
      <c r="F39" s="18">
        <f t="shared" si="13"/>
        <v>0</v>
      </c>
      <c r="G39" s="18">
        <f t="shared" si="14"/>
        <v>60</v>
      </c>
      <c r="H39" s="18">
        <f t="shared" si="12"/>
        <v>90</v>
      </c>
      <c r="I39" s="18">
        <v>3</v>
      </c>
      <c r="J39" s="19" t="s">
        <v>19</v>
      </c>
    </row>
    <row r="40" spans="1:10" ht="20.100000000000001" customHeight="1" x14ac:dyDescent="0.25">
      <c r="A40" s="12" t="s">
        <v>434</v>
      </c>
      <c r="B40" s="12">
        <v>90</v>
      </c>
      <c r="C40" s="18">
        <v>75</v>
      </c>
      <c r="D40" s="18">
        <v>0</v>
      </c>
      <c r="E40" s="18">
        <v>0</v>
      </c>
      <c r="F40" s="18">
        <f t="shared" si="13"/>
        <v>75</v>
      </c>
      <c r="G40" s="18">
        <f t="shared" si="14"/>
        <v>135</v>
      </c>
      <c r="H40" s="18">
        <f t="shared" si="12"/>
        <v>210</v>
      </c>
      <c r="I40" s="18">
        <v>7</v>
      </c>
      <c r="J40" s="19" t="s">
        <v>19</v>
      </c>
    </row>
    <row r="41" spans="1:10" x14ac:dyDescent="0.25">
      <c r="A41" s="12" t="s">
        <v>142</v>
      </c>
      <c r="B41" s="12">
        <v>60</v>
      </c>
      <c r="C41" s="18">
        <v>60</v>
      </c>
      <c r="D41" s="18">
        <v>60</v>
      </c>
      <c r="E41" s="18">
        <v>0</v>
      </c>
      <c r="F41" s="18">
        <f t="shared" si="13"/>
        <v>0</v>
      </c>
      <c r="G41" s="18">
        <f t="shared" si="14"/>
        <v>60</v>
      </c>
      <c r="H41" s="18">
        <f t="shared" si="12"/>
        <v>120</v>
      </c>
      <c r="I41" s="18">
        <v>4</v>
      </c>
      <c r="J41" s="18" t="s">
        <v>19</v>
      </c>
    </row>
    <row r="42" spans="1:10" x14ac:dyDescent="0.25">
      <c r="A42" s="12" t="s">
        <v>440</v>
      </c>
      <c r="B42" s="12">
        <v>30</v>
      </c>
      <c r="C42" s="18">
        <v>30</v>
      </c>
      <c r="D42" s="18">
        <v>15</v>
      </c>
      <c r="E42" s="18">
        <v>15</v>
      </c>
      <c r="F42" s="18">
        <f t="shared" si="13"/>
        <v>0</v>
      </c>
      <c r="G42" s="18">
        <f t="shared" si="14"/>
        <v>30</v>
      </c>
      <c r="H42" s="18">
        <f t="shared" si="12"/>
        <v>60</v>
      </c>
      <c r="I42" s="18">
        <v>2</v>
      </c>
      <c r="J42" s="18" t="s">
        <v>14</v>
      </c>
    </row>
    <row r="43" spans="1:10" x14ac:dyDescent="0.25">
      <c r="A43" s="12" t="s">
        <v>41</v>
      </c>
      <c r="B43" s="12">
        <v>30</v>
      </c>
      <c r="C43" s="18">
        <v>45</v>
      </c>
      <c r="D43" s="18">
        <v>30</v>
      </c>
      <c r="E43" s="18">
        <v>15</v>
      </c>
      <c r="F43" s="18">
        <f t="shared" si="13"/>
        <v>0</v>
      </c>
      <c r="G43" s="18">
        <f t="shared" si="14"/>
        <v>15</v>
      </c>
      <c r="H43" s="18">
        <f t="shared" si="12"/>
        <v>60</v>
      </c>
      <c r="I43" s="18">
        <v>2</v>
      </c>
      <c r="J43" s="18" t="s">
        <v>14</v>
      </c>
    </row>
    <row r="44" spans="1:10" x14ac:dyDescent="0.25">
      <c r="A44" s="12" t="s">
        <v>87</v>
      </c>
      <c r="B44" s="12">
        <v>30</v>
      </c>
      <c r="C44" s="18">
        <v>15</v>
      </c>
      <c r="D44" s="18">
        <v>15</v>
      </c>
      <c r="E44" s="18">
        <v>0</v>
      </c>
      <c r="F44" s="18">
        <f t="shared" si="13"/>
        <v>0</v>
      </c>
      <c r="G44" s="18">
        <f t="shared" si="14"/>
        <v>45</v>
      </c>
      <c r="H44" s="18">
        <f t="shared" si="12"/>
        <v>60</v>
      </c>
      <c r="I44" s="18">
        <v>2</v>
      </c>
      <c r="J44" s="19" t="s">
        <v>19</v>
      </c>
    </row>
    <row r="45" spans="1:10" x14ac:dyDescent="0.25">
      <c r="A45" s="12"/>
      <c r="B45" s="57">
        <f t="shared" ref="B45:I45" si="15">SUM(B36:B44)</f>
        <v>375</v>
      </c>
      <c r="C45" s="57">
        <f t="shared" si="15"/>
        <v>390</v>
      </c>
      <c r="D45" s="57">
        <f t="shared" si="15"/>
        <v>225</v>
      </c>
      <c r="E45" s="57">
        <f t="shared" si="15"/>
        <v>90</v>
      </c>
      <c r="F45" s="57">
        <f t="shared" si="15"/>
        <v>75</v>
      </c>
      <c r="G45" s="57">
        <f t="shared" si="15"/>
        <v>510</v>
      </c>
      <c r="H45" s="57">
        <f t="shared" si="15"/>
        <v>900</v>
      </c>
      <c r="I45" s="57">
        <f t="shared" si="15"/>
        <v>30</v>
      </c>
      <c r="J45" s="19"/>
    </row>
    <row r="46" spans="1:10" x14ac:dyDescent="0.25">
      <c r="A46" s="16" t="s">
        <v>42</v>
      </c>
      <c r="B46" s="16"/>
      <c r="C46" s="18"/>
      <c r="D46" s="18"/>
      <c r="E46" s="18"/>
      <c r="F46" s="18"/>
      <c r="G46" s="18"/>
      <c r="H46" s="18"/>
      <c r="I46" s="8"/>
      <c r="J46" s="19"/>
    </row>
    <row r="47" spans="1:10" x14ac:dyDescent="0.25">
      <c r="A47" s="12" t="s">
        <v>141</v>
      </c>
      <c r="B47" s="12">
        <v>30</v>
      </c>
      <c r="C47" s="18">
        <v>60</v>
      </c>
      <c r="D47" s="18">
        <v>30</v>
      </c>
      <c r="E47" s="18">
        <v>30</v>
      </c>
      <c r="F47" s="18">
        <f>C47-D47-E47</f>
        <v>0</v>
      </c>
      <c r="G47" s="18">
        <f>H47-C47</f>
        <v>60</v>
      </c>
      <c r="H47" s="18">
        <f t="shared" ref="H47:H55" si="16">I47*30</f>
        <v>120</v>
      </c>
      <c r="I47" s="18">
        <v>4</v>
      </c>
      <c r="J47" s="19" t="s">
        <v>19</v>
      </c>
    </row>
    <row r="48" spans="1:10" x14ac:dyDescent="0.25">
      <c r="A48" s="12" t="s">
        <v>44</v>
      </c>
      <c r="B48" s="12">
        <v>30</v>
      </c>
      <c r="C48" s="18">
        <v>30</v>
      </c>
      <c r="D48" s="18">
        <v>30</v>
      </c>
      <c r="E48" s="18">
        <v>0</v>
      </c>
      <c r="F48" s="18">
        <f t="shared" ref="F48:F55" si="17">C48-D48-E48</f>
        <v>0</v>
      </c>
      <c r="G48" s="18">
        <f t="shared" ref="G48:G55" si="18">H48-C48</f>
        <v>30</v>
      </c>
      <c r="H48" s="18">
        <f t="shared" si="16"/>
        <v>60</v>
      </c>
      <c r="I48" s="18">
        <v>2</v>
      </c>
      <c r="J48" s="18" t="s">
        <v>14</v>
      </c>
    </row>
    <row r="49" spans="1:10" x14ac:dyDescent="0.25">
      <c r="A49" s="12" t="s">
        <v>441</v>
      </c>
      <c r="B49" s="12">
        <v>45</v>
      </c>
      <c r="C49" s="18">
        <v>15</v>
      </c>
      <c r="D49" s="18">
        <v>15</v>
      </c>
      <c r="E49" s="18">
        <v>0</v>
      </c>
      <c r="F49" s="18">
        <f t="shared" si="17"/>
        <v>0</v>
      </c>
      <c r="G49" s="18">
        <f t="shared" si="18"/>
        <v>45</v>
      </c>
      <c r="H49" s="18">
        <f t="shared" si="16"/>
        <v>60</v>
      </c>
      <c r="I49" s="18">
        <v>2</v>
      </c>
      <c r="J49" s="18" t="s">
        <v>19</v>
      </c>
    </row>
    <row r="50" spans="1:10" x14ac:dyDescent="0.25">
      <c r="A50" s="12" t="s">
        <v>45</v>
      </c>
      <c r="B50" s="12">
        <v>45</v>
      </c>
      <c r="C50" s="18">
        <v>30</v>
      </c>
      <c r="D50" s="18">
        <v>30</v>
      </c>
      <c r="E50" s="18">
        <v>0</v>
      </c>
      <c r="F50" s="18">
        <f t="shared" si="17"/>
        <v>0</v>
      </c>
      <c r="G50" s="18">
        <f t="shared" si="18"/>
        <v>30</v>
      </c>
      <c r="H50" s="18">
        <f t="shared" si="16"/>
        <v>60</v>
      </c>
      <c r="I50" s="18">
        <v>2</v>
      </c>
      <c r="J50" s="18" t="s">
        <v>14</v>
      </c>
    </row>
    <row r="51" spans="1:10" x14ac:dyDescent="0.25">
      <c r="A51" s="12" t="s">
        <v>434</v>
      </c>
      <c r="B51" s="12">
        <v>90</v>
      </c>
      <c r="C51" s="18">
        <v>105</v>
      </c>
      <c r="D51" s="18">
        <v>0</v>
      </c>
      <c r="E51" s="18">
        <v>0</v>
      </c>
      <c r="F51" s="18">
        <f t="shared" si="17"/>
        <v>105</v>
      </c>
      <c r="G51" s="18">
        <f t="shared" si="18"/>
        <v>105</v>
      </c>
      <c r="H51" s="18">
        <f t="shared" si="16"/>
        <v>210</v>
      </c>
      <c r="I51" s="18">
        <v>7</v>
      </c>
      <c r="J51" s="18" t="s">
        <v>14</v>
      </c>
    </row>
    <row r="52" spans="1:10" x14ac:dyDescent="0.25">
      <c r="A52" s="12" t="s">
        <v>242</v>
      </c>
      <c r="B52" s="12">
        <v>30</v>
      </c>
      <c r="C52" s="18">
        <v>15</v>
      </c>
      <c r="D52" s="18">
        <v>15</v>
      </c>
      <c r="E52" s="18">
        <v>0</v>
      </c>
      <c r="F52" s="18">
        <f t="shared" si="17"/>
        <v>0</v>
      </c>
      <c r="G52" s="18">
        <f t="shared" si="18"/>
        <v>45</v>
      </c>
      <c r="H52" s="18">
        <f t="shared" si="16"/>
        <v>60</v>
      </c>
      <c r="I52" s="18">
        <v>2</v>
      </c>
      <c r="J52" s="19" t="s">
        <v>19</v>
      </c>
    </row>
    <row r="53" spans="1:10" x14ac:dyDescent="0.25">
      <c r="A53" s="12" t="s">
        <v>442</v>
      </c>
      <c r="B53" s="12">
        <v>30</v>
      </c>
      <c r="C53" s="18">
        <v>30</v>
      </c>
      <c r="D53" s="18">
        <v>15</v>
      </c>
      <c r="E53" s="18">
        <v>15</v>
      </c>
      <c r="F53" s="18">
        <f t="shared" si="17"/>
        <v>0</v>
      </c>
      <c r="G53" s="18">
        <f t="shared" si="18"/>
        <v>60</v>
      </c>
      <c r="H53" s="18">
        <f t="shared" si="16"/>
        <v>90</v>
      </c>
      <c r="I53" s="18">
        <v>3</v>
      </c>
      <c r="J53" s="18" t="s">
        <v>14</v>
      </c>
    </row>
    <row r="54" spans="1:10" x14ac:dyDescent="0.25">
      <c r="A54" s="12" t="s">
        <v>440</v>
      </c>
      <c r="B54" s="12">
        <v>30</v>
      </c>
      <c r="C54" s="18">
        <v>30</v>
      </c>
      <c r="D54" s="18">
        <v>15</v>
      </c>
      <c r="E54" s="18">
        <v>15</v>
      </c>
      <c r="F54" s="18">
        <f t="shared" si="17"/>
        <v>0</v>
      </c>
      <c r="G54" s="18">
        <f t="shared" si="18"/>
        <v>60</v>
      </c>
      <c r="H54" s="18">
        <f t="shared" si="16"/>
        <v>90</v>
      </c>
      <c r="I54" s="18">
        <v>3</v>
      </c>
      <c r="J54" s="19" t="s">
        <v>19</v>
      </c>
    </row>
    <row r="55" spans="1:10" x14ac:dyDescent="0.25">
      <c r="A55" s="12" t="s">
        <v>41</v>
      </c>
      <c r="B55" s="12">
        <v>45</v>
      </c>
      <c r="C55" s="18">
        <v>45</v>
      </c>
      <c r="D55" s="18">
        <v>30</v>
      </c>
      <c r="E55" s="18">
        <v>15</v>
      </c>
      <c r="F55" s="18">
        <f t="shared" si="17"/>
        <v>0</v>
      </c>
      <c r="G55" s="18">
        <f t="shared" si="18"/>
        <v>45</v>
      </c>
      <c r="H55" s="18">
        <f t="shared" si="16"/>
        <v>90</v>
      </c>
      <c r="I55" s="18">
        <v>3</v>
      </c>
      <c r="J55" s="19" t="s">
        <v>19</v>
      </c>
    </row>
    <row r="56" spans="1:10" x14ac:dyDescent="0.25">
      <c r="A56" s="12"/>
      <c r="B56" s="57">
        <f t="shared" ref="B56:I56" si="19">SUM(B47:B55)</f>
        <v>375</v>
      </c>
      <c r="C56" s="57">
        <f t="shared" si="19"/>
        <v>360</v>
      </c>
      <c r="D56" s="57">
        <f t="shared" si="19"/>
        <v>180</v>
      </c>
      <c r="E56" s="57">
        <f t="shared" si="19"/>
        <v>75</v>
      </c>
      <c r="F56" s="57">
        <f t="shared" si="19"/>
        <v>105</v>
      </c>
      <c r="G56" s="57">
        <f t="shared" si="19"/>
        <v>480</v>
      </c>
      <c r="H56" s="57">
        <f t="shared" si="19"/>
        <v>840</v>
      </c>
      <c r="I56" s="57">
        <f t="shared" si="19"/>
        <v>28</v>
      </c>
      <c r="J56" s="19"/>
    </row>
    <row r="57" spans="1:10" x14ac:dyDescent="0.25">
      <c r="A57" s="16" t="s">
        <v>188</v>
      </c>
      <c r="B57" s="16" t="s">
        <v>162</v>
      </c>
      <c r="C57" s="17" t="s">
        <v>1</v>
      </c>
      <c r="D57" s="17" t="s">
        <v>2</v>
      </c>
      <c r="E57" s="17" t="s">
        <v>3</v>
      </c>
      <c r="F57" s="17" t="s">
        <v>4</v>
      </c>
      <c r="G57" s="17" t="s">
        <v>5</v>
      </c>
      <c r="H57" s="17" t="s">
        <v>6</v>
      </c>
      <c r="I57" s="17" t="s">
        <v>7</v>
      </c>
      <c r="J57" s="17" t="s">
        <v>8</v>
      </c>
    </row>
    <row r="58" spans="1:10" x14ac:dyDescent="0.25">
      <c r="A58" s="16" t="s">
        <v>49</v>
      </c>
      <c r="B58" s="16"/>
      <c r="C58" s="18"/>
      <c r="D58" s="18"/>
      <c r="E58" s="18"/>
      <c r="F58" s="18"/>
      <c r="G58" s="18"/>
      <c r="H58" s="18"/>
      <c r="I58" s="8"/>
      <c r="J58" s="19"/>
    </row>
    <row r="59" spans="1:10" x14ac:dyDescent="0.25">
      <c r="A59" s="12" t="s">
        <v>44</v>
      </c>
      <c r="B59" s="12">
        <v>45</v>
      </c>
      <c r="C59" s="18">
        <v>60</v>
      </c>
      <c r="D59" s="18">
        <v>30</v>
      </c>
      <c r="E59" s="18">
        <v>30</v>
      </c>
      <c r="F59" s="18">
        <f>C59-D59-E59</f>
        <v>0</v>
      </c>
      <c r="G59" s="18">
        <f>H59-C59</f>
        <v>60</v>
      </c>
      <c r="H59" s="18">
        <f t="shared" ref="H59:H68" si="20">I59*30</f>
        <v>120</v>
      </c>
      <c r="I59" s="18">
        <v>4</v>
      </c>
      <c r="J59" s="19" t="s">
        <v>19</v>
      </c>
    </row>
    <row r="60" spans="1:10" x14ac:dyDescent="0.25">
      <c r="A60" s="12" t="s">
        <v>441</v>
      </c>
      <c r="B60" s="12">
        <v>0</v>
      </c>
      <c r="C60" s="18">
        <v>15</v>
      </c>
      <c r="D60" s="18">
        <v>15</v>
      </c>
      <c r="E60" s="18">
        <v>0</v>
      </c>
      <c r="F60" s="18">
        <f t="shared" ref="F60:F68" si="21">C60-D60-E60</f>
        <v>0</v>
      </c>
      <c r="G60" s="18">
        <f t="shared" ref="G60:G68" si="22">H60-C60</f>
        <v>45</v>
      </c>
      <c r="H60" s="18">
        <f t="shared" si="20"/>
        <v>60</v>
      </c>
      <c r="I60" s="18">
        <v>2</v>
      </c>
      <c r="J60" s="19" t="s">
        <v>19</v>
      </c>
    </row>
    <row r="61" spans="1:10" x14ac:dyDescent="0.25">
      <c r="A61" s="12" t="s">
        <v>45</v>
      </c>
      <c r="B61" s="12">
        <v>45</v>
      </c>
      <c r="C61" s="18">
        <v>45</v>
      </c>
      <c r="D61" s="18">
        <v>30</v>
      </c>
      <c r="E61" s="18">
        <v>15</v>
      </c>
      <c r="F61" s="18">
        <f t="shared" si="21"/>
        <v>0</v>
      </c>
      <c r="G61" s="18">
        <f t="shared" si="22"/>
        <v>75</v>
      </c>
      <c r="H61" s="18">
        <f t="shared" si="20"/>
        <v>120</v>
      </c>
      <c r="I61" s="18">
        <v>4</v>
      </c>
      <c r="J61" s="19" t="s">
        <v>19</v>
      </c>
    </row>
    <row r="62" spans="1:10" x14ac:dyDescent="0.25">
      <c r="A62" s="12" t="s">
        <v>443</v>
      </c>
      <c r="B62" s="12">
        <v>90</v>
      </c>
      <c r="C62" s="18">
        <v>105</v>
      </c>
      <c r="D62" s="18">
        <v>0</v>
      </c>
      <c r="E62" s="18">
        <v>0</v>
      </c>
      <c r="F62" s="18">
        <f t="shared" si="21"/>
        <v>105</v>
      </c>
      <c r="G62" s="18">
        <f t="shared" si="22"/>
        <v>105</v>
      </c>
      <c r="H62" s="18">
        <f t="shared" si="20"/>
        <v>210</v>
      </c>
      <c r="I62" s="18">
        <v>7</v>
      </c>
      <c r="J62" s="19" t="s">
        <v>19</v>
      </c>
    </row>
    <row r="63" spans="1:10" x14ac:dyDescent="0.25">
      <c r="A63" s="12" t="s">
        <v>442</v>
      </c>
      <c r="B63" s="12">
        <v>30</v>
      </c>
      <c r="C63" s="18">
        <v>30</v>
      </c>
      <c r="D63" s="18">
        <v>15</v>
      </c>
      <c r="E63" s="18">
        <v>15</v>
      </c>
      <c r="F63" s="18">
        <f t="shared" si="21"/>
        <v>0</v>
      </c>
      <c r="G63" s="18">
        <f t="shared" si="22"/>
        <v>60</v>
      </c>
      <c r="H63" s="18">
        <f t="shared" si="20"/>
        <v>90</v>
      </c>
      <c r="I63" s="18">
        <v>3</v>
      </c>
      <c r="J63" s="19" t="s">
        <v>19</v>
      </c>
    </row>
    <row r="64" spans="1:10" x14ac:dyDescent="0.25">
      <c r="A64" s="12" t="s">
        <v>444</v>
      </c>
      <c r="B64" s="12">
        <v>30</v>
      </c>
      <c r="C64" s="18">
        <v>30</v>
      </c>
      <c r="D64" s="18">
        <v>15</v>
      </c>
      <c r="E64" s="18">
        <v>15</v>
      </c>
      <c r="F64" s="18">
        <f t="shared" si="21"/>
        <v>0</v>
      </c>
      <c r="G64" s="18">
        <f t="shared" si="22"/>
        <v>30</v>
      </c>
      <c r="H64" s="18">
        <f t="shared" si="20"/>
        <v>60</v>
      </c>
      <c r="I64" s="18">
        <v>2</v>
      </c>
      <c r="J64" s="18" t="s">
        <v>14</v>
      </c>
    </row>
    <row r="65" spans="1:10" x14ac:dyDescent="0.25">
      <c r="A65" s="12" t="s">
        <v>53</v>
      </c>
      <c r="B65" s="12">
        <v>30</v>
      </c>
      <c r="C65" s="18">
        <v>30</v>
      </c>
      <c r="D65" s="18">
        <v>30</v>
      </c>
      <c r="E65" s="18">
        <v>0</v>
      </c>
      <c r="F65" s="18">
        <f t="shared" si="21"/>
        <v>0</v>
      </c>
      <c r="G65" s="18">
        <f t="shared" si="22"/>
        <v>30</v>
      </c>
      <c r="H65" s="18">
        <f t="shared" si="20"/>
        <v>60</v>
      </c>
      <c r="I65" s="18">
        <v>2</v>
      </c>
      <c r="J65" s="18" t="s">
        <v>14</v>
      </c>
    </row>
    <row r="66" spans="1:10" x14ac:dyDescent="0.25">
      <c r="A66" s="12" t="s">
        <v>117</v>
      </c>
      <c r="B66" s="12">
        <v>30</v>
      </c>
      <c r="C66" s="18">
        <v>30</v>
      </c>
      <c r="D66" s="18">
        <v>0</v>
      </c>
      <c r="E66" s="18">
        <v>0</v>
      </c>
      <c r="F66" s="18">
        <f t="shared" si="21"/>
        <v>30</v>
      </c>
      <c r="G66" s="18">
        <f t="shared" si="22"/>
        <v>30</v>
      </c>
      <c r="H66" s="18">
        <f t="shared" si="20"/>
        <v>60</v>
      </c>
      <c r="I66" s="18">
        <v>2</v>
      </c>
      <c r="J66" s="19" t="s">
        <v>11</v>
      </c>
    </row>
    <row r="67" spans="1:10" x14ac:dyDescent="0.25">
      <c r="A67" s="12" t="s">
        <v>445</v>
      </c>
      <c r="B67" s="12">
        <v>15</v>
      </c>
      <c r="C67" s="18">
        <v>15</v>
      </c>
      <c r="D67" s="18">
        <v>0</v>
      </c>
      <c r="E67" s="18">
        <v>0</v>
      </c>
      <c r="F67" s="18">
        <f t="shared" si="21"/>
        <v>15</v>
      </c>
      <c r="G67" s="18">
        <f t="shared" si="22"/>
        <v>45</v>
      </c>
      <c r="H67" s="18">
        <f t="shared" si="20"/>
        <v>60</v>
      </c>
      <c r="I67" s="18">
        <v>2</v>
      </c>
      <c r="J67" s="18" t="s">
        <v>11</v>
      </c>
    </row>
    <row r="68" spans="1:10" x14ac:dyDescent="0.25">
      <c r="A68" s="12" t="s">
        <v>148</v>
      </c>
      <c r="B68" s="12">
        <v>15</v>
      </c>
      <c r="C68" s="18">
        <v>30</v>
      </c>
      <c r="D68" s="18">
        <v>0</v>
      </c>
      <c r="E68" s="18">
        <v>0</v>
      </c>
      <c r="F68" s="18">
        <f t="shared" si="21"/>
        <v>30</v>
      </c>
      <c r="G68" s="18">
        <f t="shared" si="22"/>
        <v>30</v>
      </c>
      <c r="H68" s="18">
        <f t="shared" si="20"/>
        <v>60</v>
      </c>
      <c r="I68" s="18">
        <v>2</v>
      </c>
      <c r="J68" s="18" t="s">
        <v>11</v>
      </c>
    </row>
    <row r="69" spans="1:10" x14ac:dyDescent="0.25">
      <c r="A69" s="12"/>
      <c r="B69" s="57">
        <f t="shared" ref="B69:I69" si="23">SUM(B59:B68)</f>
        <v>330</v>
      </c>
      <c r="C69" s="57">
        <f t="shared" si="23"/>
        <v>390</v>
      </c>
      <c r="D69" s="57">
        <f t="shared" si="23"/>
        <v>135</v>
      </c>
      <c r="E69" s="57">
        <f t="shared" si="23"/>
        <v>75</v>
      </c>
      <c r="F69" s="57">
        <f t="shared" si="23"/>
        <v>180</v>
      </c>
      <c r="G69" s="57">
        <f t="shared" si="23"/>
        <v>510</v>
      </c>
      <c r="H69" s="57">
        <f t="shared" si="23"/>
        <v>900</v>
      </c>
      <c r="I69" s="57">
        <f t="shared" si="23"/>
        <v>30</v>
      </c>
      <c r="J69" s="19"/>
    </row>
    <row r="70" spans="1:10" x14ac:dyDescent="0.25">
      <c r="A70" s="16" t="s">
        <v>55</v>
      </c>
      <c r="B70" s="16"/>
      <c r="C70" s="18"/>
      <c r="D70" s="18"/>
      <c r="E70" s="18"/>
      <c r="F70" s="18"/>
      <c r="G70" s="18"/>
      <c r="H70" s="18"/>
      <c r="I70" s="8"/>
      <c r="J70" s="19"/>
    </row>
    <row r="71" spans="1:10" x14ac:dyDescent="0.25">
      <c r="A71" s="12" t="s">
        <v>122</v>
      </c>
      <c r="B71" s="12">
        <v>15</v>
      </c>
      <c r="C71" s="18">
        <v>15</v>
      </c>
      <c r="D71" s="18">
        <v>15</v>
      </c>
      <c r="E71" s="18">
        <v>0</v>
      </c>
      <c r="F71" s="18">
        <f>C71-D71-E71</f>
        <v>0</v>
      </c>
      <c r="G71" s="18">
        <f>H71-C71</f>
        <v>75</v>
      </c>
      <c r="H71" s="18">
        <f t="shared" ref="H71:H81" si="24">I71*30</f>
        <v>90</v>
      </c>
      <c r="I71" s="18">
        <v>3</v>
      </c>
      <c r="J71" s="18" t="s">
        <v>19</v>
      </c>
    </row>
    <row r="72" spans="1:10" x14ac:dyDescent="0.25">
      <c r="A72" s="12" t="s">
        <v>446</v>
      </c>
      <c r="B72" s="12">
        <v>30</v>
      </c>
      <c r="C72" s="18">
        <v>30</v>
      </c>
      <c r="D72" s="18">
        <v>15</v>
      </c>
      <c r="E72" s="18">
        <v>15</v>
      </c>
      <c r="F72" s="18">
        <f t="shared" ref="F72:F81" si="25">C72-D72-E72</f>
        <v>0</v>
      </c>
      <c r="G72" s="18">
        <f t="shared" ref="G72:G81" si="26">H72-C72</f>
        <v>30</v>
      </c>
      <c r="H72" s="18">
        <f t="shared" si="24"/>
        <v>60</v>
      </c>
      <c r="I72" s="18">
        <v>2</v>
      </c>
      <c r="J72" s="19" t="s">
        <v>19</v>
      </c>
    </row>
    <row r="73" spans="1:10" x14ac:dyDescent="0.25">
      <c r="A73" s="12" t="s">
        <v>56</v>
      </c>
      <c r="B73" s="12">
        <v>45</v>
      </c>
      <c r="C73" s="18">
        <v>45</v>
      </c>
      <c r="D73" s="18">
        <v>45</v>
      </c>
      <c r="E73" s="18">
        <v>0</v>
      </c>
      <c r="F73" s="18">
        <f t="shared" si="25"/>
        <v>0</v>
      </c>
      <c r="G73" s="18">
        <f t="shared" si="26"/>
        <v>45</v>
      </c>
      <c r="H73" s="18">
        <f t="shared" si="24"/>
        <v>90</v>
      </c>
      <c r="I73" s="18">
        <v>3</v>
      </c>
      <c r="J73" s="18" t="s">
        <v>14</v>
      </c>
    </row>
    <row r="74" spans="1:10" x14ac:dyDescent="0.25">
      <c r="A74" s="12" t="s">
        <v>447</v>
      </c>
      <c r="B74" s="12">
        <v>30</v>
      </c>
      <c r="C74" s="18">
        <v>30</v>
      </c>
      <c r="D74" s="18">
        <v>30</v>
      </c>
      <c r="E74" s="18">
        <v>0</v>
      </c>
      <c r="F74" s="18">
        <f t="shared" si="25"/>
        <v>0</v>
      </c>
      <c r="G74" s="18">
        <f t="shared" si="26"/>
        <v>60</v>
      </c>
      <c r="H74" s="18">
        <f t="shared" si="24"/>
        <v>90</v>
      </c>
      <c r="I74" s="18">
        <v>3</v>
      </c>
      <c r="J74" s="19" t="s">
        <v>19</v>
      </c>
    </row>
    <row r="75" spans="1:10" x14ac:dyDescent="0.25">
      <c r="A75" s="12" t="s">
        <v>423</v>
      </c>
      <c r="B75" s="12">
        <v>15</v>
      </c>
      <c r="C75" s="18">
        <v>15</v>
      </c>
      <c r="D75" s="18">
        <v>15</v>
      </c>
      <c r="E75" s="18">
        <v>0</v>
      </c>
      <c r="F75" s="18">
        <f t="shared" si="25"/>
        <v>0</v>
      </c>
      <c r="G75" s="18">
        <f t="shared" si="26"/>
        <v>75</v>
      </c>
      <c r="H75" s="18">
        <f t="shared" si="24"/>
        <v>90</v>
      </c>
      <c r="I75" s="18">
        <v>3</v>
      </c>
      <c r="J75" s="19" t="s">
        <v>19</v>
      </c>
    </row>
    <row r="76" spans="1:10" x14ac:dyDescent="0.25">
      <c r="A76" s="12" t="s">
        <v>59</v>
      </c>
      <c r="B76" s="12">
        <v>15</v>
      </c>
      <c r="C76" s="18">
        <v>15</v>
      </c>
      <c r="D76" s="18">
        <v>15</v>
      </c>
      <c r="E76" s="18">
        <v>0</v>
      </c>
      <c r="F76" s="18">
        <f t="shared" si="25"/>
        <v>0</v>
      </c>
      <c r="G76" s="18">
        <f t="shared" si="26"/>
        <v>75</v>
      </c>
      <c r="H76" s="18">
        <f t="shared" si="24"/>
        <v>90</v>
      </c>
      <c r="I76" s="18">
        <v>3</v>
      </c>
      <c r="J76" s="19" t="s">
        <v>19</v>
      </c>
    </row>
    <row r="77" spans="1:10" x14ac:dyDescent="0.25">
      <c r="A77" s="12" t="s">
        <v>434</v>
      </c>
      <c r="B77" s="12">
        <v>90</v>
      </c>
      <c r="C77" s="18">
        <v>75</v>
      </c>
      <c r="D77" s="18">
        <v>0</v>
      </c>
      <c r="E77" s="18">
        <v>0</v>
      </c>
      <c r="F77" s="18">
        <f t="shared" si="25"/>
        <v>75</v>
      </c>
      <c r="G77" s="18">
        <f t="shared" si="26"/>
        <v>75</v>
      </c>
      <c r="H77" s="18">
        <f t="shared" si="24"/>
        <v>150</v>
      </c>
      <c r="I77" s="18">
        <v>5</v>
      </c>
      <c r="J77" s="18" t="s">
        <v>14</v>
      </c>
    </row>
    <row r="78" spans="1:10" x14ac:dyDescent="0.25">
      <c r="A78" s="12" t="s">
        <v>444</v>
      </c>
      <c r="B78" s="12">
        <v>30</v>
      </c>
      <c r="C78" s="18">
        <v>30</v>
      </c>
      <c r="D78" s="18">
        <v>15</v>
      </c>
      <c r="E78" s="18">
        <v>15</v>
      </c>
      <c r="F78" s="18">
        <f t="shared" si="25"/>
        <v>0</v>
      </c>
      <c r="G78" s="18">
        <f t="shared" si="26"/>
        <v>30</v>
      </c>
      <c r="H78" s="18">
        <f t="shared" si="24"/>
        <v>60</v>
      </c>
      <c r="I78" s="18">
        <v>2</v>
      </c>
      <c r="J78" s="19" t="s">
        <v>19</v>
      </c>
    </row>
    <row r="79" spans="1:10" x14ac:dyDescent="0.25">
      <c r="A79" s="12" t="s">
        <v>53</v>
      </c>
      <c r="B79" s="12">
        <v>30</v>
      </c>
      <c r="C79" s="18">
        <v>45</v>
      </c>
      <c r="D79" s="18">
        <v>15</v>
      </c>
      <c r="E79" s="18">
        <v>30</v>
      </c>
      <c r="F79" s="18">
        <f t="shared" si="25"/>
        <v>0</v>
      </c>
      <c r="G79" s="18">
        <f t="shared" si="26"/>
        <v>15</v>
      </c>
      <c r="H79" s="18">
        <f t="shared" si="24"/>
        <v>60</v>
      </c>
      <c r="I79" s="18">
        <v>2</v>
      </c>
      <c r="J79" s="19" t="s">
        <v>19</v>
      </c>
    </row>
    <row r="80" spans="1:10" x14ac:dyDescent="0.25">
      <c r="A80" s="12" t="s">
        <v>274</v>
      </c>
      <c r="B80" s="12">
        <v>30</v>
      </c>
      <c r="C80" s="18">
        <v>30</v>
      </c>
      <c r="D80" s="18">
        <v>0</v>
      </c>
      <c r="E80" s="18">
        <v>0</v>
      </c>
      <c r="F80" s="18">
        <f t="shared" si="25"/>
        <v>30</v>
      </c>
      <c r="G80" s="18">
        <f t="shared" si="26"/>
        <v>30</v>
      </c>
      <c r="H80" s="18">
        <f t="shared" si="24"/>
        <v>60</v>
      </c>
      <c r="I80" s="18">
        <v>2</v>
      </c>
      <c r="J80" s="18" t="s">
        <v>11</v>
      </c>
    </row>
    <row r="81" spans="1:10" x14ac:dyDescent="0.25">
      <c r="A81" s="12" t="s">
        <v>448</v>
      </c>
      <c r="B81" s="12">
        <v>15</v>
      </c>
      <c r="C81" s="18">
        <v>15</v>
      </c>
      <c r="D81" s="18">
        <v>0</v>
      </c>
      <c r="E81" s="18">
        <v>0</v>
      </c>
      <c r="F81" s="18">
        <f t="shared" si="25"/>
        <v>15</v>
      </c>
      <c r="G81" s="18">
        <f t="shared" si="26"/>
        <v>45</v>
      </c>
      <c r="H81" s="18">
        <f t="shared" si="24"/>
        <v>60</v>
      </c>
      <c r="I81" s="18">
        <v>2</v>
      </c>
      <c r="J81" s="18" t="s">
        <v>11</v>
      </c>
    </row>
    <row r="82" spans="1:10" x14ac:dyDescent="0.25">
      <c r="A82" s="12"/>
      <c r="B82" s="57">
        <f t="shared" ref="B82:I82" si="27">SUM(B71:B81)</f>
        <v>345</v>
      </c>
      <c r="C82" s="57">
        <f t="shared" si="27"/>
        <v>345</v>
      </c>
      <c r="D82" s="57">
        <f t="shared" si="27"/>
        <v>165</v>
      </c>
      <c r="E82" s="57">
        <f t="shared" si="27"/>
        <v>60</v>
      </c>
      <c r="F82" s="57">
        <f t="shared" si="27"/>
        <v>120</v>
      </c>
      <c r="G82" s="57">
        <f t="shared" si="27"/>
        <v>555</v>
      </c>
      <c r="H82" s="57">
        <f t="shared" si="27"/>
        <v>900</v>
      </c>
      <c r="I82" s="57">
        <f t="shared" si="27"/>
        <v>30</v>
      </c>
      <c r="J82" s="19"/>
    </row>
    <row r="83" spans="1:10" x14ac:dyDescent="0.25">
      <c r="A83" s="16" t="s">
        <v>99</v>
      </c>
      <c r="B83" s="16"/>
      <c r="C83" s="18"/>
      <c r="D83" s="18"/>
      <c r="E83" s="18"/>
      <c r="F83" s="18"/>
      <c r="G83" s="18"/>
      <c r="H83" s="18"/>
      <c r="I83" s="8"/>
      <c r="J83" s="23"/>
    </row>
    <row r="84" spans="1:10" x14ac:dyDescent="0.25">
      <c r="A84" s="12" t="s">
        <v>449</v>
      </c>
      <c r="B84" s="12">
        <v>30</v>
      </c>
      <c r="C84" s="19">
        <v>15</v>
      </c>
      <c r="D84" s="19">
        <v>15</v>
      </c>
      <c r="E84" s="19">
        <v>0</v>
      </c>
      <c r="F84" s="18">
        <f>C84-D84-E84</f>
        <v>0</v>
      </c>
      <c r="G84" s="18">
        <f>H84-C84</f>
        <v>75</v>
      </c>
      <c r="H84" s="18">
        <f t="shared" ref="H84:H92" si="28">I84*30</f>
        <v>90</v>
      </c>
      <c r="I84" s="19">
        <v>3</v>
      </c>
      <c r="J84" s="19" t="s">
        <v>19</v>
      </c>
    </row>
    <row r="85" spans="1:10" x14ac:dyDescent="0.25">
      <c r="A85" s="12" t="s">
        <v>450</v>
      </c>
      <c r="B85" s="12">
        <v>30</v>
      </c>
      <c r="C85" s="18">
        <v>30</v>
      </c>
      <c r="D85" s="18">
        <v>15</v>
      </c>
      <c r="E85" s="18">
        <v>15</v>
      </c>
      <c r="F85" s="18">
        <f t="shared" ref="F85:F92" si="29">C85-D85-E85</f>
        <v>0</v>
      </c>
      <c r="G85" s="18">
        <f t="shared" ref="G85:G92" si="30">H85-C85</f>
        <v>60</v>
      </c>
      <c r="H85" s="18">
        <f t="shared" si="28"/>
        <v>90</v>
      </c>
      <c r="I85" s="18">
        <v>3</v>
      </c>
      <c r="J85" s="19" t="s">
        <v>19</v>
      </c>
    </row>
    <row r="86" spans="1:10" x14ac:dyDescent="0.25">
      <c r="A86" s="12" t="s">
        <v>56</v>
      </c>
      <c r="B86" s="12">
        <v>30</v>
      </c>
      <c r="C86" s="18">
        <v>45</v>
      </c>
      <c r="D86" s="18">
        <v>30</v>
      </c>
      <c r="E86" s="18">
        <v>15</v>
      </c>
      <c r="F86" s="18">
        <f t="shared" si="29"/>
        <v>0</v>
      </c>
      <c r="G86" s="18">
        <f t="shared" si="30"/>
        <v>45</v>
      </c>
      <c r="H86" s="18">
        <f t="shared" si="28"/>
        <v>90</v>
      </c>
      <c r="I86" s="18">
        <v>3</v>
      </c>
      <c r="J86" s="19" t="s">
        <v>19</v>
      </c>
    </row>
    <row r="87" spans="1:10" x14ac:dyDescent="0.25">
      <c r="A87" s="12" t="s">
        <v>434</v>
      </c>
      <c r="B87" s="12">
        <v>90</v>
      </c>
      <c r="C87" s="18">
        <v>75</v>
      </c>
      <c r="D87" s="18">
        <v>0</v>
      </c>
      <c r="E87" s="18">
        <v>0</v>
      </c>
      <c r="F87" s="18">
        <f t="shared" si="29"/>
        <v>75</v>
      </c>
      <c r="G87" s="18">
        <f t="shared" si="30"/>
        <v>135</v>
      </c>
      <c r="H87" s="18">
        <f t="shared" si="28"/>
        <v>210</v>
      </c>
      <c r="I87" s="18">
        <v>7</v>
      </c>
      <c r="J87" s="19" t="s">
        <v>19</v>
      </c>
    </row>
    <row r="88" spans="1:10" x14ac:dyDescent="0.25">
      <c r="A88" s="12" t="s">
        <v>451</v>
      </c>
      <c r="B88" s="12">
        <v>30</v>
      </c>
      <c r="C88" s="18">
        <v>30</v>
      </c>
      <c r="D88" s="18">
        <v>0</v>
      </c>
      <c r="E88" s="18">
        <v>0</v>
      </c>
      <c r="F88" s="18">
        <f t="shared" si="29"/>
        <v>30</v>
      </c>
      <c r="G88" s="18">
        <f t="shared" si="30"/>
        <v>60</v>
      </c>
      <c r="H88" s="18">
        <f t="shared" si="28"/>
        <v>90</v>
      </c>
      <c r="I88" s="18">
        <v>3</v>
      </c>
      <c r="J88" s="19" t="s">
        <v>19</v>
      </c>
    </row>
    <row r="89" spans="1:10" x14ac:dyDescent="0.25">
      <c r="A89" s="12" t="s">
        <v>67</v>
      </c>
      <c r="B89" s="12">
        <v>45</v>
      </c>
      <c r="C89" s="18">
        <v>45</v>
      </c>
      <c r="D89" s="18">
        <v>0</v>
      </c>
      <c r="E89" s="18">
        <v>0</v>
      </c>
      <c r="F89" s="18">
        <f t="shared" si="29"/>
        <v>45</v>
      </c>
      <c r="G89" s="18">
        <f t="shared" si="30"/>
        <v>75</v>
      </c>
      <c r="H89" s="18">
        <f t="shared" si="28"/>
        <v>120</v>
      </c>
      <c r="I89" s="18">
        <v>4</v>
      </c>
      <c r="J89" s="19" t="s">
        <v>19</v>
      </c>
    </row>
    <row r="90" spans="1:10" x14ac:dyDescent="0.25">
      <c r="A90" s="12" t="s">
        <v>121</v>
      </c>
      <c r="B90" s="12">
        <v>30</v>
      </c>
      <c r="C90" s="18">
        <v>30</v>
      </c>
      <c r="D90" s="18">
        <v>0</v>
      </c>
      <c r="E90" s="18">
        <v>0</v>
      </c>
      <c r="F90" s="18">
        <f t="shared" si="29"/>
        <v>30</v>
      </c>
      <c r="G90" s="18">
        <f t="shared" si="30"/>
        <v>30</v>
      </c>
      <c r="H90" s="18">
        <f t="shared" si="28"/>
        <v>60</v>
      </c>
      <c r="I90" s="18">
        <v>2</v>
      </c>
      <c r="J90" s="19" t="s">
        <v>11</v>
      </c>
    </row>
    <row r="91" spans="1:10" x14ac:dyDescent="0.25">
      <c r="A91" s="12" t="s">
        <v>452</v>
      </c>
      <c r="B91" s="12">
        <v>30</v>
      </c>
      <c r="C91" s="18">
        <v>30</v>
      </c>
      <c r="D91" s="18">
        <v>15</v>
      </c>
      <c r="E91" s="18">
        <v>15</v>
      </c>
      <c r="F91" s="18">
        <f t="shared" si="29"/>
        <v>0</v>
      </c>
      <c r="G91" s="18">
        <f t="shared" si="30"/>
        <v>30</v>
      </c>
      <c r="H91" s="18">
        <f t="shared" si="28"/>
        <v>60</v>
      </c>
      <c r="I91" s="18">
        <v>2</v>
      </c>
      <c r="J91" s="19" t="s">
        <v>19</v>
      </c>
    </row>
    <row r="92" spans="1:10" x14ac:dyDescent="0.25">
      <c r="A92" s="12" t="s">
        <v>61</v>
      </c>
      <c r="B92" s="12">
        <v>30</v>
      </c>
      <c r="C92" s="18">
        <v>45</v>
      </c>
      <c r="D92" s="18">
        <v>30</v>
      </c>
      <c r="E92" s="18">
        <v>15</v>
      </c>
      <c r="F92" s="18">
        <f t="shared" si="29"/>
        <v>0</v>
      </c>
      <c r="G92" s="18">
        <f t="shared" si="30"/>
        <v>45</v>
      </c>
      <c r="H92" s="18">
        <f t="shared" si="28"/>
        <v>90</v>
      </c>
      <c r="I92" s="18">
        <v>3</v>
      </c>
      <c r="J92" s="19" t="s">
        <v>19</v>
      </c>
    </row>
    <row r="93" spans="1:10" x14ac:dyDescent="0.25">
      <c r="A93" s="12"/>
      <c r="B93" s="57">
        <f t="shared" ref="B93:I93" si="31">SUM(B84:B92)</f>
        <v>345</v>
      </c>
      <c r="C93" s="57">
        <f t="shared" si="31"/>
        <v>345</v>
      </c>
      <c r="D93" s="57">
        <f t="shared" si="31"/>
        <v>105</v>
      </c>
      <c r="E93" s="57">
        <f t="shared" si="31"/>
        <v>60</v>
      </c>
      <c r="F93" s="57">
        <f t="shared" si="31"/>
        <v>180</v>
      </c>
      <c r="G93" s="57">
        <f t="shared" si="31"/>
        <v>555</v>
      </c>
      <c r="H93" s="57">
        <f t="shared" si="31"/>
        <v>900</v>
      </c>
      <c r="I93" s="57">
        <f t="shared" si="31"/>
        <v>30</v>
      </c>
      <c r="J93" s="19"/>
    </row>
    <row r="94" spans="1:10" x14ac:dyDescent="0.25">
      <c r="A94" s="16" t="s">
        <v>68</v>
      </c>
      <c r="B94" s="16"/>
      <c r="C94" s="18"/>
      <c r="D94" s="18"/>
      <c r="E94" s="18"/>
      <c r="F94" s="18"/>
      <c r="G94" s="18"/>
      <c r="H94" s="18"/>
      <c r="I94" s="8"/>
      <c r="J94" s="19"/>
    </row>
    <row r="95" spans="1:10" x14ac:dyDescent="0.25">
      <c r="A95" s="12" t="s">
        <v>453</v>
      </c>
      <c r="B95" s="12"/>
      <c r="C95" s="18"/>
      <c r="D95" s="18"/>
      <c r="E95" s="18"/>
      <c r="F95" s="18"/>
      <c r="G95" s="18"/>
      <c r="H95" s="18"/>
      <c r="I95" s="18">
        <v>2</v>
      </c>
      <c r="J95" s="19" t="s">
        <v>19</v>
      </c>
    </row>
    <row r="96" spans="1:10" x14ac:dyDescent="0.25">
      <c r="A96" s="12" t="s">
        <v>69</v>
      </c>
      <c r="B96" s="12"/>
      <c r="C96" s="18"/>
      <c r="D96" s="18"/>
      <c r="E96" s="18"/>
      <c r="F96" s="18"/>
      <c r="G96" s="18"/>
      <c r="H96" s="18"/>
      <c r="I96" s="18">
        <v>2</v>
      </c>
      <c r="J96" s="19" t="s">
        <v>19</v>
      </c>
    </row>
    <row r="97" spans="1:10" x14ac:dyDescent="0.25">
      <c r="A97" s="12" t="s">
        <v>454</v>
      </c>
      <c r="B97" s="12"/>
      <c r="C97" s="18"/>
      <c r="D97" s="18"/>
      <c r="E97" s="18"/>
      <c r="F97" s="18"/>
      <c r="G97" s="18"/>
      <c r="H97" s="18"/>
      <c r="I97" s="18">
        <v>3</v>
      </c>
      <c r="J97" s="19" t="s">
        <v>19</v>
      </c>
    </row>
    <row r="98" spans="1:10" x14ac:dyDescent="0.25">
      <c r="A98" s="12" t="s">
        <v>70</v>
      </c>
      <c r="B98" s="12"/>
      <c r="C98" s="18"/>
      <c r="D98" s="18"/>
      <c r="E98" s="18"/>
      <c r="F98" s="18"/>
      <c r="G98" s="18"/>
      <c r="H98" s="18"/>
      <c r="I98" s="18">
        <v>3</v>
      </c>
      <c r="J98" s="19" t="s">
        <v>19</v>
      </c>
    </row>
    <row r="99" spans="1:10" x14ac:dyDescent="0.25">
      <c r="A99" s="12"/>
      <c r="B99" s="12"/>
      <c r="C99" s="18"/>
      <c r="D99" s="18"/>
      <c r="E99" s="18"/>
      <c r="F99" s="18"/>
      <c r="G99" s="18"/>
      <c r="H99" s="18"/>
      <c r="I99" s="25">
        <f>SUM(I95:I98)</f>
        <v>10</v>
      </c>
      <c r="J99" s="23"/>
    </row>
    <row r="100" spans="1:10" x14ac:dyDescent="0.25">
      <c r="A100" s="26" t="s">
        <v>71</v>
      </c>
      <c r="B100" s="22">
        <f t="shared" ref="B100:H100" si="32">B93+B82+B69+B56+B45+B34+B23+B11</f>
        <v>2700</v>
      </c>
      <c r="C100" s="22">
        <f t="shared" si="32"/>
        <v>3000</v>
      </c>
      <c r="D100" s="22">
        <f t="shared" si="32"/>
        <v>1335</v>
      </c>
      <c r="E100" s="22">
        <f t="shared" si="32"/>
        <v>600</v>
      </c>
      <c r="F100" s="22">
        <f t="shared" si="32"/>
        <v>1065</v>
      </c>
      <c r="G100" s="22">
        <f t="shared" si="32"/>
        <v>4200</v>
      </c>
      <c r="H100" s="22">
        <f t="shared" si="32"/>
        <v>7200</v>
      </c>
      <c r="I100" s="25">
        <f>I93+I82+I69+I56+I45+I34+I23+I11+I99</f>
        <v>250</v>
      </c>
      <c r="J100" s="23"/>
    </row>
    <row r="101" spans="1:10" x14ac:dyDescent="0.25">
      <c r="A101" s="12"/>
      <c r="B101" s="12"/>
      <c r="C101" s="18">
        <f t="shared" ref="C101:I101" si="33">C100/120</f>
        <v>25</v>
      </c>
      <c r="D101" s="18">
        <f t="shared" si="33"/>
        <v>11.125</v>
      </c>
      <c r="E101" s="18">
        <f t="shared" si="33"/>
        <v>5</v>
      </c>
      <c r="F101" s="18">
        <f t="shared" si="33"/>
        <v>8.875</v>
      </c>
      <c r="G101" s="18">
        <f t="shared" si="33"/>
        <v>35</v>
      </c>
      <c r="H101" s="18">
        <f t="shared" si="33"/>
        <v>60</v>
      </c>
      <c r="I101" s="8">
        <f t="shared" si="33"/>
        <v>2.0833333333333335</v>
      </c>
      <c r="J101" s="23"/>
    </row>
    <row r="102" spans="1:10" x14ac:dyDescent="0.25">
      <c r="A102" s="12"/>
      <c r="B102" s="12"/>
      <c r="C102" s="18"/>
      <c r="D102" s="18"/>
      <c r="E102" s="18"/>
      <c r="F102" s="18"/>
      <c r="G102" s="18"/>
      <c r="H102" s="18"/>
      <c r="I102" s="8"/>
      <c r="J102" s="23"/>
    </row>
  </sheetData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83" orientation="portrait" r:id="rId1"/>
  <headerFooter alignWithMargins="0">
    <oddHeader>&amp;C&amp;14УЧЕБЕН ПЛАН: &amp;A</oddHeader>
  </headerFooter>
  <rowBreaks count="1" manualBreakCount="1">
    <brk id="56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theme="3" tint="-0.499984740745262"/>
  </sheetPr>
  <dimension ref="A1:J103"/>
  <sheetViews>
    <sheetView view="pageBreakPreview" topLeftCell="A35" zoomScale="96" zoomScaleNormal="100" zoomScaleSheetLayoutView="96" workbookViewId="0">
      <selection activeCell="AA54" sqref="AA54"/>
    </sheetView>
  </sheetViews>
  <sheetFormatPr defaultRowHeight="15" x14ac:dyDescent="0.25"/>
  <cols>
    <col min="1" max="1" width="53.5703125" style="32" customWidth="1"/>
    <col min="2" max="16384" width="9.140625" style="32"/>
  </cols>
  <sheetData>
    <row r="1" spans="1:10" ht="20.100000000000001" customHeight="1" thickBot="1" x14ac:dyDescent="0.3">
      <c r="A1" s="15" t="s">
        <v>485</v>
      </c>
      <c r="B1" s="15"/>
      <c r="C1" s="52"/>
      <c r="D1" s="52"/>
      <c r="E1" s="52"/>
      <c r="F1" s="52"/>
      <c r="G1" s="52"/>
      <c r="H1" s="52"/>
      <c r="I1" s="6"/>
      <c r="J1" s="53"/>
    </row>
    <row r="2" spans="1:10" ht="20.100000000000001" customHeight="1" thickTop="1" x14ac:dyDescent="0.25">
      <c r="A2" s="9" t="s">
        <v>188</v>
      </c>
      <c r="B2" s="35" t="s">
        <v>162</v>
      </c>
      <c r="C2" s="36" t="s">
        <v>1</v>
      </c>
      <c r="D2" s="36" t="s">
        <v>2</v>
      </c>
      <c r="E2" s="36" t="s">
        <v>3</v>
      </c>
      <c r="F2" s="36" t="s">
        <v>4</v>
      </c>
      <c r="G2" s="36" t="s">
        <v>5</v>
      </c>
      <c r="H2" s="36" t="s">
        <v>6</v>
      </c>
      <c r="I2" s="36" t="s">
        <v>7</v>
      </c>
      <c r="J2" s="37" t="s">
        <v>8</v>
      </c>
    </row>
    <row r="3" spans="1:10" ht="20.100000000000001" customHeight="1" x14ac:dyDescent="0.25">
      <c r="A3" s="10" t="s">
        <v>9</v>
      </c>
      <c r="B3" s="38"/>
      <c r="C3" s="39"/>
      <c r="D3" s="39"/>
      <c r="E3" s="39"/>
      <c r="F3" s="39"/>
      <c r="G3" s="39"/>
      <c r="H3" s="39"/>
      <c r="I3" s="40"/>
      <c r="J3" s="41"/>
    </row>
    <row r="4" spans="1:10" ht="20.100000000000001" customHeight="1" x14ac:dyDescent="0.25">
      <c r="A4" s="11" t="s">
        <v>13</v>
      </c>
      <c r="B4" s="42">
        <v>30</v>
      </c>
      <c r="C4" s="39">
        <v>30</v>
      </c>
      <c r="D4" s="39">
        <v>30</v>
      </c>
      <c r="E4" s="39">
        <v>0</v>
      </c>
      <c r="F4" s="39">
        <f>C4-D4-E4</f>
        <v>0</v>
      </c>
      <c r="G4" s="39">
        <f t="shared" ref="G4:G11" si="0">H4-C4</f>
        <v>60</v>
      </c>
      <c r="H4" s="39">
        <f t="shared" ref="H4:H11" si="1">I4*30</f>
        <v>90</v>
      </c>
      <c r="I4" s="39">
        <v>3</v>
      </c>
      <c r="J4" s="41" t="s">
        <v>19</v>
      </c>
    </row>
    <row r="5" spans="1:10" ht="20.100000000000001" customHeight="1" x14ac:dyDescent="0.25">
      <c r="A5" s="11" t="s">
        <v>16</v>
      </c>
      <c r="B5" s="42">
        <v>45</v>
      </c>
      <c r="C5" s="39">
        <v>45</v>
      </c>
      <c r="D5" s="39">
        <v>15</v>
      </c>
      <c r="E5" s="39">
        <v>30</v>
      </c>
      <c r="F5" s="39">
        <f>C5-D5-E5</f>
        <v>0</v>
      </c>
      <c r="G5" s="39">
        <f t="shared" si="0"/>
        <v>75</v>
      </c>
      <c r="H5" s="39">
        <f t="shared" si="1"/>
        <v>120</v>
      </c>
      <c r="I5" s="39">
        <v>4</v>
      </c>
      <c r="J5" s="4" t="s">
        <v>14</v>
      </c>
    </row>
    <row r="6" spans="1:10" ht="20.100000000000001" customHeight="1" x14ac:dyDescent="0.25">
      <c r="A6" s="11" t="s">
        <v>486</v>
      </c>
      <c r="B6" s="42">
        <v>90</v>
      </c>
      <c r="C6" s="39">
        <v>90</v>
      </c>
      <c r="D6" s="39">
        <v>0</v>
      </c>
      <c r="E6" s="39">
        <v>0</v>
      </c>
      <c r="F6" s="39">
        <f>C6-D6-E6</f>
        <v>90</v>
      </c>
      <c r="G6" s="39">
        <f t="shared" si="0"/>
        <v>120</v>
      </c>
      <c r="H6" s="39">
        <f t="shared" si="1"/>
        <v>210</v>
      </c>
      <c r="I6" s="39">
        <v>7</v>
      </c>
      <c r="J6" s="4" t="s">
        <v>14</v>
      </c>
    </row>
    <row r="7" spans="1:10" ht="20.100000000000001" customHeight="1" x14ac:dyDescent="0.25">
      <c r="A7" s="11" t="s">
        <v>487</v>
      </c>
      <c r="B7" s="42">
        <v>30</v>
      </c>
      <c r="C7" s="39">
        <v>30</v>
      </c>
      <c r="D7" s="39">
        <v>15</v>
      </c>
      <c r="E7" s="39">
        <v>15</v>
      </c>
      <c r="F7" s="39">
        <f>C7-D7-E7</f>
        <v>0</v>
      </c>
      <c r="G7" s="39">
        <f t="shared" si="0"/>
        <v>60</v>
      </c>
      <c r="H7" s="39">
        <f t="shared" si="1"/>
        <v>90</v>
      </c>
      <c r="I7" s="39">
        <v>3</v>
      </c>
      <c r="J7" s="41" t="s">
        <v>19</v>
      </c>
    </row>
    <row r="8" spans="1:10" ht="20.100000000000001" customHeight="1" x14ac:dyDescent="0.25">
      <c r="A8" s="11" t="s">
        <v>15</v>
      </c>
      <c r="B8" s="42">
        <v>15</v>
      </c>
      <c r="C8" s="39">
        <v>30</v>
      </c>
      <c r="D8" s="39">
        <v>0</v>
      </c>
      <c r="E8" s="39">
        <v>30</v>
      </c>
      <c r="F8" s="39">
        <v>0</v>
      </c>
      <c r="G8" s="39">
        <f t="shared" si="0"/>
        <v>60</v>
      </c>
      <c r="H8" s="39">
        <f t="shared" si="1"/>
        <v>90</v>
      </c>
      <c r="I8" s="39">
        <v>3</v>
      </c>
      <c r="J8" s="41" t="s">
        <v>11</v>
      </c>
    </row>
    <row r="9" spans="1:10" ht="20.100000000000001" customHeight="1" x14ac:dyDescent="0.25">
      <c r="A9" s="11" t="s">
        <v>18</v>
      </c>
      <c r="B9" s="42">
        <v>45</v>
      </c>
      <c r="C9" s="39">
        <v>60</v>
      </c>
      <c r="D9" s="39">
        <v>45</v>
      </c>
      <c r="E9" s="39">
        <v>15</v>
      </c>
      <c r="F9" s="39">
        <f>C9-D9-E9</f>
        <v>0</v>
      </c>
      <c r="G9" s="39">
        <f t="shared" si="0"/>
        <v>60</v>
      </c>
      <c r="H9" s="39">
        <f t="shared" si="1"/>
        <v>120</v>
      </c>
      <c r="I9" s="39">
        <v>4</v>
      </c>
      <c r="J9" s="41" t="s">
        <v>19</v>
      </c>
    </row>
    <row r="10" spans="1:10" ht="20.100000000000001" customHeight="1" x14ac:dyDescent="0.25">
      <c r="A10" s="11" t="s">
        <v>20</v>
      </c>
      <c r="B10" s="42">
        <v>45</v>
      </c>
      <c r="C10" s="39">
        <v>60</v>
      </c>
      <c r="D10" s="39">
        <v>45</v>
      </c>
      <c r="E10" s="39">
        <v>15</v>
      </c>
      <c r="F10" s="39">
        <f>C10-D10-E10</f>
        <v>0</v>
      </c>
      <c r="G10" s="39">
        <f t="shared" si="0"/>
        <v>60</v>
      </c>
      <c r="H10" s="39">
        <f t="shared" si="1"/>
        <v>120</v>
      </c>
      <c r="I10" s="39">
        <v>4</v>
      </c>
      <c r="J10" s="41" t="s">
        <v>19</v>
      </c>
    </row>
    <row r="11" spans="1:10" ht="20.100000000000001" customHeight="1" x14ac:dyDescent="0.25">
      <c r="A11" s="11" t="s">
        <v>83</v>
      </c>
      <c r="B11" s="42">
        <v>15</v>
      </c>
      <c r="C11" s="39">
        <v>30</v>
      </c>
      <c r="D11" s="39">
        <v>0</v>
      </c>
      <c r="E11" s="39">
        <v>0</v>
      </c>
      <c r="F11" s="39">
        <f>C11-D11-E11</f>
        <v>30</v>
      </c>
      <c r="G11" s="39">
        <f t="shared" si="0"/>
        <v>30</v>
      </c>
      <c r="H11" s="39">
        <f t="shared" si="1"/>
        <v>60</v>
      </c>
      <c r="I11" s="39">
        <v>2</v>
      </c>
      <c r="J11" s="41" t="s">
        <v>11</v>
      </c>
    </row>
    <row r="12" spans="1:10" ht="20.100000000000001" customHeight="1" x14ac:dyDescent="0.25">
      <c r="A12" s="11"/>
      <c r="B12" s="54">
        <f t="shared" ref="B12:I12" si="2">SUM(B4:B11)</f>
        <v>315</v>
      </c>
      <c r="C12" s="54">
        <f t="shared" si="2"/>
        <v>375</v>
      </c>
      <c r="D12" s="54">
        <f t="shared" si="2"/>
        <v>150</v>
      </c>
      <c r="E12" s="54">
        <f t="shared" si="2"/>
        <v>105</v>
      </c>
      <c r="F12" s="54">
        <f t="shared" si="2"/>
        <v>120</v>
      </c>
      <c r="G12" s="54">
        <f t="shared" si="2"/>
        <v>525</v>
      </c>
      <c r="H12" s="54">
        <f t="shared" si="2"/>
        <v>900</v>
      </c>
      <c r="I12" s="54">
        <f t="shared" si="2"/>
        <v>30</v>
      </c>
      <c r="J12" s="41"/>
    </row>
    <row r="13" spans="1:10" ht="20.100000000000001" customHeight="1" x14ac:dyDescent="0.25">
      <c r="A13" s="10" t="s">
        <v>21</v>
      </c>
      <c r="B13" s="38"/>
      <c r="C13" s="39"/>
      <c r="D13" s="39"/>
      <c r="E13" s="39"/>
      <c r="F13" s="39"/>
      <c r="G13" s="39"/>
      <c r="H13" s="39"/>
      <c r="I13" s="40"/>
      <c r="J13" s="41"/>
    </row>
    <row r="14" spans="1:10" ht="20.100000000000001" customHeight="1" x14ac:dyDescent="0.25">
      <c r="A14" s="11" t="s">
        <v>23</v>
      </c>
      <c r="B14" s="42">
        <v>45</v>
      </c>
      <c r="C14" s="39">
        <v>60</v>
      </c>
      <c r="D14" s="39">
        <v>60</v>
      </c>
      <c r="E14" s="39">
        <v>0</v>
      </c>
      <c r="F14" s="39">
        <f t="shared" ref="F14:F22" si="3">C14-D14-E14</f>
        <v>0</v>
      </c>
      <c r="G14" s="39">
        <f t="shared" ref="G14:G21" si="4">H14-C14</f>
        <v>90</v>
      </c>
      <c r="H14" s="39">
        <f t="shared" ref="H14:H22" si="5">I14*30</f>
        <v>150</v>
      </c>
      <c r="I14" s="39">
        <v>5</v>
      </c>
      <c r="J14" s="41" t="s">
        <v>19</v>
      </c>
    </row>
    <row r="15" spans="1:10" ht="20.100000000000001" customHeight="1" x14ac:dyDescent="0.25">
      <c r="A15" s="11" t="s">
        <v>16</v>
      </c>
      <c r="B15" s="42">
        <v>30</v>
      </c>
      <c r="C15" s="39">
        <v>45</v>
      </c>
      <c r="D15" s="39">
        <v>15</v>
      </c>
      <c r="E15" s="39">
        <v>30</v>
      </c>
      <c r="F15" s="39">
        <f t="shared" si="3"/>
        <v>0</v>
      </c>
      <c r="G15" s="39">
        <f t="shared" si="4"/>
        <v>75</v>
      </c>
      <c r="H15" s="39">
        <f t="shared" si="5"/>
        <v>120</v>
      </c>
      <c r="I15" s="39">
        <v>4</v>
      </c>
      <c r="J15" s="41" t="s">
        <v>19</v>
      </c>
    </row>
    <row r="16" spans="1:10" ht="20.100000000000001" customHeight="1" x14ac:dyDescent="0.25">
      <c r="A16" s="11" t="s">
        <v>76</v>
      </c>
      <c r="B16" s="42">
        <v>30</v>
      </c>
      <c r="C16" s="39">
        <v>30</v>
      </c>
      <c r="D16" s="39">
        <v>0</v>
      </c>
      <c r="E16" s="39">
        <v>0</v>
      </c>
      <c r="F16" s="39">
        <f t="shared" si="3"/>
        <v>30</v>
      </c>
      <c r="G16" s="39">
        <f t="shared" si="4"/>
        <v>60</v>
      </c>
      <c r="H16" s="39">
        <f t="shared" si="5"/>
        <v>90</v>
      </c>
      <c r="I16" s="39">
        <v>3</v>
      </c>
      <c r="J16" s="4" t="s">
        <v>14</v>
      </c>
    </row>
    <row r="17" spans="1:10" ht="20.100000000000001" customHeight="1" x14ac:dyDescent="0.25">
      <c r="A17" s="11" t="s">
        <v>486</v>
      </c>
      <c r="B17" s="42">
        <v>90</v>
      </c>
      <c r="C17" s="39">
        <v>105</v>
      </c>
      <c r="D17" s="39">
        <v>0</v>
      </c>
      <c r="E17" s="39">
        <v>0</v>
      </c>
      <c r="F17" s="39">
        <f t="shared" si="3"/>
        <v>105</v>
      </c>
      <c r="G17" s="39">
        <f t="shared" si="4"/>
        <v>105</v>
      </c>
      <c r="H17" s="39">
        <f t="shared" si="5"/>
        <v>210</v>
      </c>
      <c r="I17" s="39">
        <v>7</v>
      </c>
      <c r="J17" s="41" t="s">
        <v>19</v>
      </c>
    </row>
    <row r="18" spans="1:10" ht="20.100000000000001" customHeight="1" x14ac:dyDescent="0.25">
      <c r="A18" s="11" t="s">
        <v>488</v>
      </c>
      <c r="B18" s="42">
        <v>30</v>
      </c>
      <c r="C18" s="39">
        <v>45</v>
      </c>
      <c r="D18" s="39">
        <v>30</v>
      </c>
      <c r="E18" s="39">
        <v>15</v>
      </c>
      <c r="F18" s="39">
        <f t="shared" si="3"/>
        <v>0</v>
      </c>
      <c r="G18" s="39">
        <f t="shared" si="4"/>
        <v>75</v>
      </c>
      <c r="H18" s="39">
        <f t="shared" si="5"/>
        <v>120</v>
      </c>
      <c r="I18" s="39">
        <v>4</v>
      </c>
      <c r="J18" s="41" t="s">
        <v>19</v>
      </c>
    </row>
    <row r="19" spans="1:10" ht="20.100000000000001" customHeight="1" x14ac:dyDescent="0.25">
      <c r="A19" s="11" t="s">
        <v>32</v>
      </c>
      <c r="B19" s="42">
        <v>30</v>
      </c>
      <c r="C19" s="39">
        <v>45</v>
      </c>
      <c r="D19" s="39">
        <v>30</v>
      </c>
      <c r="E19" s="39">
        <v>15</v>
      </c>
      <c r="F19" s="39">
        <f t="shared" si="3"/>
        <v>0</v>
      </c>
      <c r="G19" s="39">
        <f t="shared" si="4"/>
        <v>45</v>
      </c>
      <c r="H19" s="39">
        <f t="shared" si="5"/>
        <v>90</v>
      </c>
      <c r="I19" s="39">
        <v>3</v>
      </c>
      <c r="J19" s="41" t="s">
        <v>19</v>
      </c>
    </row>
    <row r="20" spans="1:10" ht="20.100000000000001" customHeight="1" x14ac:dyDescent="0.25">
      <c r="A20" s="11" t="s">
        <v>115</v>
      </c>
      <c r="B20" s="42">
        <v>15</v>
      </c>
      <c r="C20" s="39">
        <v>30</v>
      </c>
      <c r="D20" s="39">
        <v>0</v>
      </c>
      <c r="E20" s="39">
        <v>0</v>
      </c>
      <c r="F20" s="39">
        <f t="shared" si="3"/>
        <v>30</v>
      </c>
      <c r="G20" s="39">
        <f t="shared" si="4"/>
        <v>30</v>
      </c>
      <c r="H20" s="39">
        <f t="shared" si="5"/>
        <v>60</v>
      </c>
      <c r="I20" s="39">
        <v>2</v>
      </c>
      <c r="J20" s="41" t="s">
        <v>11</v>
      </c>
    </row>
    <row r="21" spans="1:10" ht="20.100000000000001" customHeight="1" x14ac:dyDescent="0.25">
      <c r="A21" s="11" t="s">
        <v>208</v>
      </c>
      <c r="B21" s="42">
        <v>15</v>
      </c>
      <c r="C21" s="39">
        <v>15</v>
      </c>
      <c r="D21" s="39">
        <v>0</v>
      </c>
      <c r="E21" s="39">
        <v>0</v>
      </c>
      <c r="F21" s="39">
        <f t="shared" si="3"/>
        <v>15</v>
      </c>
      <c r="G21" s="39">
        <f t="shared" si="4"/>
        <v>45</v>
      </c>
      <c r="H21" s="39">
        <f t="shared" si="5"/>
        <v>60</v>
      </c>
      <c r="I21" s="39">
        <v>2</v>
      </c>
      <c r="J21" s="41" t="s">
        <v>11</v>
      </c>
    </row>
    <row r="22" spans="1:10" ht="20.100000000000001" customHeight="1" x14ac:dyDescent="0.25">
      <c r="A22" s="11" t="s">
        <v>27</v>
      </c>
      <c r="B22" s="42">
        <v>30</v>
      </c>
      <c r="C22" s="39">
        <v>30</v>
      </c>
      <c r="D22" s="39">
        <v>0</v>
      </c>
      <c r="E22" s="39">
        <v>0</v>
      </c>
      <c r="F22" s="39">
        <f t="shared" si="3"/>
        <v>30</v>
      </c>
      <c r="G22" s="39">
        <v>0</v>
      </c>
      <c r="H22" s="39">
        <f t="shared" si="5"/>
        <v>0</v>
      </c>
      <c r="I22" s="39">
        <v>0</v>
      </c>
      <c r="J22" s="4" t="s">
        <v>14</v>
      </c>
    </row>
    <row r="23" spans="1:10" ht="20.100000000000001" customHeight="1" x14ac:dyDescent="0.25">
      <c r="A23" s="11"/>
      <c r="B23" s="54">
        <f t="shared" ref="B23:I23" si="6">SUM(B14:B21)</f>
        <v>285</v>
      </c>
      <c r="C23" s="54">
        <f t="shared" si="6"/>
        <v>375</v>
      </c>
      <c r="D23" s="54">
        <f t="shared" si="6"/>
        <v>135</v>
      </c>
      <c r="E23" s="54">
        <f t="shared" si="6"/>
        <v>60</v>
      </c>
      <c r="F23" s="54">
        <f t="shared" si="6"/>
        <v>180</v>
      </c>
      <c r="G23" s="54">
        <f t="shared" si="6"/>
        <v>525</v>
      </c>
      <c r="H23" s="54">
        <f t="shared" si="6"/>
        <v>900</v>
      </c>
      <c r="I23" s="54">
        <f t="shared" si="6"/>
        <v>30</v>
      </c>
      <c r="J23" s="41"/>
    </row>
    <row r="24" spans="1:10" ht="20.100000000000001" customHeight="1" x14ac:dyDescent="0.25">
      <c r="A24" s="10" t="s">
        <v>28</v>
      </c>
      <c r="B24" s="38"/>
      <c r="C24" s="39"/>
      <c r="D24" s="39"/>
      <c r="E24" s="39"/>
      <c r="F24" s="39"/>
      <c r="G24" s="39"/>
      <c r="H24" s="39"/>
      <c r="I24" s="40"/>
      <c r="J24" s="41"/>
    </row>
    <row r="25" spans="1:10" ht="20.100000000000001" customHeight="1" x14ac:dyDescent="0.25">
      <c r="A25" s="11" t="s">
        <v>33</v>
      </c>
      <c r="B25" s="42">
        <v>30</v>
      </c>
      <c r="C25" s="39">
        <v>30</v>
      </c>
      <c r="D25" s="39">
        <v>30</v>
      </c>
      <c r="E25" s="39">
        <v>0</v>
      </c>
      <c r="F25" s="39">
        <f t="shared" ref="F25:F34" si="7">C25-D25-E25</f>
        <v>0</v>
      </c>
      <c r="G25" s="39">
        <f t="shared" ref="G25:G33" si="8">H25-C25</f>
        <v>60</v>
      </c>
      <c r="H25" s="39">
        <f t="shared" ref="H25:H34" si="9">I25*30</f>
        <v>90</v>
      </c>
      <c r="I25" s="39">
        <v>3</v>
      </c>
      <c r="J25" s="4" t="s">
        <v>14</v>
      </c>
    </row>
    <row r="26" spans="1:10" ht="20.100000000000001" customHeight="1" x14ac:dyDescent="0.25">
      <c r="A26" s="11" t="s">
        <v>214</v>
      </c>
      <c r="B26" s="42">
        <v>15</v>
      </c>
      <c r="C26" s="39">
        <v>30</v>
      </c>
      <c r="D26" s="39">
        <v>30</v>
      </c>
      <c r="E26" s="39">
        <v>0</v>
      </c>
      <c r="F26" s="39">
        <f t="shared" si="7"/>
        <v>0</v>
      </c>
      <c r="G26" s="39">
        <f t="shared" si="8"/>
        <v>60</v>
      </c>
      <c r="H26" s="39">
        <f t="shared" si="9"/>
        <v>90</v>
      </c>
      <c r="I26" s="39">
        <v>3</v>
      </c>
      <c r="J26" s="41" t="s">
        <v>19</v>
      </c>
    </row>
    <row r="27" spans="1:10" ht="20.100000000000001" customHeight="1" x14ac:dyDescent="0.25">
      <c r="A27" s="11" t="s">
        <v>489</v>
      </c>
      <c r="B27" s="42">
        <v>30</v>
      </c>
      <c r="C27" s="39">
        <v>30</v>
      </c>
      <c r="D27" s="39">
        <v>15</v>
      </c>
      <c r="E27" s="39">
        <v>15</v>
      </c>
      <c r="F27" s="39">
        <f t="shared" si="7"/>
        <v>0</v>
      </c>
      <c r="G27" s="39">
        <f t="shared" si="8"/>
        <v>60</v>
      </c>
      <c r="H27" s="39">
        <f t="shared" si="9"/>
        <v>90</v>
      </c>
      <c r="I27" s="39">
        <v>3</v>
      </c>
      <c r="J27" s="4" t="s">
        <v>19</v>
      </c>
    </row>
    <row r="28" spans="1:10" ht="20.100000000000001" customHeight="1" x14ac:dyDescent="0.25">
      <c r="A28" s="11" t="s">
        <v>76</v>
      </c>
      <c r="B28" s="42">
        <v>30</v>
      </c>
      <c r="C28" s="39">
        <v>30</v>
      </c>
      <c r="D28" s="39">
        <v>0</v>
      </c>
      <c r="E28" s="39">
        <v>0</v>
      </c>
      <c r="F28" s="39">
        <v>30</v>
      </c>
      <c r="G28" s="39">
        <v>60</v>
      </c>
      <c r="H28" s="39">
        <v>90</v>
      </c>
      <c r="I28" s="39">
        <v>3</v>
      </c>
      <c r="J28" s="4" t="s">
        <v>19</v>
      </c>
    </row>
    <row r="29" spans="1:10" ht="20.100000000000001" customHeight="1" x14ac:dyDescent="0.25">
      <c r="A29" s="11" t="s">
        <v>35</v>
      </c>
      <c r="B29" s="42">
        <v>60</v>
      </c>
      <c r="C29" s="39">
        <v>60</v>
      </c>
      <c r="D29" s="39">
        <v>45</v>
      </c>
      <c r="E29" s="39">
        <v>15</v>
      </c>
      <c r="F29" s="39">
        <f t="shared" si="7"/>
        <v>0</v>
      </c>
      <c r="G29" s="39">
        <f t="shared" si="8"/>
        <v>60</v>
      </c>
      <c r="H29" s="39">
        <f t="shared" si="9"/>
        <v>120</v>
      </c>
      <c r="I29" s="39">
        <v>4</v>
      </c>
      <c r="J29" s="41" t="s">
        <v>19</v>
      </c>
    </row>
    <row r="30" spans="1:10" ht="20.100000000000001" customHeight="1" x14ac:dyDescent="0.25">
      <c r="A30" s="11" t="s">
        <v>486</v>
      </c>
      <c r="B30" s="42">
        <v>90</v>
      </c>
      <c r="C30" s="39">
        <v>105</v>
      </c>
      <c r="D30" s="39">
        <v>0</v>
      </c>
      <c r="E30" s="39">
        <v>0</v>
      </c>
      <c r="F30" s="39">
        <f t="shared" si="7"/>
        <v>105</v>
      </c>
      <c r="G30" s="39">
        <f t="shared" si="8"/>
        <v>135</v>
      </c>
      <c r="H30" s="39">
        <f t="shared" si="9"/>
        <v>240</v>
      </c>
      <c r="I30" s="39">
        <v>8</v>
      </c>
      <c r="J30" s="4" t="s">
        <v>14</v>
      </c>
    </row>
    <row r="31" spans="1:10" ht="20.100000000000001" customHeight="1" x14ac:dyDescent="0.25">
      <c r="A31" s="11" t="s">
        <v>30</v>
      </c>
      <c r="B31" s="42">
        <v>45</v>
      </c>
      <c r="C31" s="39">
        <v>45</v>
      </c>
      <c r="D31" s="39">
        <v>45</v>
      </c>
      <c r="E31" s="39">
        <v>0</v>
      </c>
      <c r="F31" s="39">
        <f t="shared" si="7"/>
        <v>0</v>
      </c>
      <c r="G31" s="39">
        <f t="shared" si="8"/>
        <v>45</v>
      </c>
      <c r="H31" s="39">
        <f t="shared" si="9"/>
        <v>90</v>
      </c>
      <c r="I31" s="39">
        <v>3</v>
      </c>
      <c r="J31" s="41" t="s">
        <v>19</v>
      </c>
    </row>
    <row r="32" spans="1:10" ht="20.100000000000001" customHeight="1" x14ac:dyDescent="0.25">
      <c r="A32" s="11" t="s">
        <v>490</v>
      </c>
      <c r="B32" s="42">
        <v>30</v>
      </c>
      <c r="C32" s="39">
        <v>45</v>
      </c>
      <c r="D32" s="39">
        <v>30</v>
      </c>
      <c r="E32" s="39">
        <v>15</v>
      </c>
      <c r="F32" s="39">
        <f t="shared" si="7"/>
        <v>0</v>
      </c>
      <c r="G32" s="39">
        <f t="shared" si="8"/>
        <v>45</v>
      </c>
      <c r="H32" s="39">
        <f t="shared" si="9"/>
        <v>90</v>
      </c>
      <c r="I32" s="39">
        <v>3</v>
      </c>
      <c r="J32" s="41" t="s">
        <v>19</v>
      </c>
    </row>
    <row r="33" spans="1:10" ht="20.100000000000001" customHeight="1" x14ac:dyDescent="0.25">
      <c r="A33" s="11" t="s">
        <v>26</v>
      </c>
      <c r="B33" s="42">
        <v>30</v>
      </c>
      <c r="C33" s="39">
        <v>45</v>
      </c>
      <c r="D33" s="39">
        <v>30</v>
      </c>
      <c r="E33" s="39">
        <v>15</v>
      </c>
      <c r="F33" s="39">
        <f t="shared" si="7"/>
        <v>0</v>
      </c>
      <c r="G33" s="39">
        <f t="shared" si="8"/>
        <v>45</v>
      </c>
      <c r="H33" s="39">
        <f t="shared" si="9"/>
        <v>90</v>
      </c>
      <c r="I33" s="39">
        <v>3</v>
      </c>
      <c r="J33" s="41" t="s">
        <v>19</v>
      </c>
    </row>
    <row r="34" spans="1:10" ht="20.100000000000001" customHeight="1" x14ac:dyDescent="0.25">
      <c r="A34" s="11" t="s">
        <v>27</v>
      </c>
      <c r="B34" s="42">
        <v>30</v>
      </c>
      <c r="C34" s="39">
        <v>30</v>
      </c>
      <c r="D34" s="39">
        <v>0</v>
      </c>
      <c r="E34" s="39">
        <v>0</v>
      </c>
      <c r="F34" s="39">
        <f t="shared" si="7"/>
        <v>30</v>
      </c>
      <c r="G34" s="39">
        <v>0</v>
      </c>
      <c r="H34" s="39">
        <f t="shared" si="9"/>
        <v>0</v>
      </c>
      <c r="I34" s="40">
        <v>0</v>
      </c>
      <c r="J34" s="4" t="s">
        <v>14</v>
      </c>
    </row>
    <row r="35" spans="1:10" ht="20.100000000000001" customHeight="1" x14ac:dyDescent="0.25">
      <c r="A35" s="11"/>
      <c r="B35" s="54">
        <f t="shared" ref="B35:I35" si="10">SUM(B25:B33)</f>
        <v>360</v>
      </c>
      <c r="C35" s="54">
        <f t="shared" si="10"/>
        <v>420</v>
      </c>
      <c r="D35" s="54">
        <f t="shared" si="10"/>
        <v>225</v>
      </c>
      <c r="E35" s="54">
        <f t="shared" si="10"/>
        <v>60</v>
      </c>
      <c r="F35" s="54">
        <f t="shared" si="10"/>
        <v>135</v>
      </c>
      <c r="G35" s="54">
        <f t="shared" si="10"/>
        <v>570</v>
      </c>
      <c r="H35" s="54">
        <f t="shared" si="10"/>
        <v>990</v>
      </c>
      <c r="I35" s="54">
        <f t="shared" si="10"/>
        <v>33</v>
      </c>
      <c r="J35" s="41"/>
    </row>
    <row r="36" spans="1:10" ht="20.100000000000001" customHeight="1" x14ac:dyDescent="0.25">
      <c r="A36" s="10" t="s">
        <v>37</v>
      </c>
      <c r="B36" s="38"/>
      <c r="C36" s="39"/>
      <c r="D36" s="39"/>
      <c r="E36" s="39"/>
      <c r="F36" s="39"/>
      <c r="G36" s="39"/>
      <c r="H36" s="39"/>
      <c r="I36" s="39"/>
      <c r="J36" s="41"/>
    </row>
    <row r="37" spans="1:10" ht="20.100000000000001" customHeight="1" x14ac:dyDescent="0.25">
      <c r="A37" s="11" t="s">
        <v>141</v>
      </c>
      <c r="B37" s="42">
        <v>45</v>
      </c>
      <c r="C37" s="39">
        <v>45</v>
      </c>
      <c r="D37" s="39">
        <v>30</v>
      </c>
      <c r="E37" s="39">
        <v>15</v>
      </c>
      <c r="F37" s="39">
        <f t="shared" ref="F37:F45" si="11">C37-D37-E37</f>
        <v>0</v>
      </c>
      <c r="G37" s="39">
        <f t="shared" ref="G37:G45" si="12">H37-C37</f>
        <v>75</v>
      </c>
      <c r="H37" s="39">
        <f t="shared" ref="H37:H45" si="13">I37*30</f>
        <v>120</v>
      </c>
      <c r="I37" s="39">
        <v>4</v>
      </c>
      <c r="J37" s="41" t="s">
        <v>14</v>
      </c>
    </row>
    <row r="38" spans="1:10" ht="20.100000000000001" customHeight="1" x14ac:dyDescent="0.25">
      <c r="A38" s="11" t="s">
        <v>33</v>
      </c>
      <c r="B38" s="42">
        <v>30</v>
      </c>
      <c r="C38" s="39">
        <v>45</v>
      </c>
      <c r="D38" s="39">
        <v>30</v>
      </c>
      <c r="E38" s="39">
        <v>15</v>
      </c>
      <c r="F38" s="39">
        <f t="shared" si="11"/>
        <v>0</v>
      </c>
      <c r="G38" s="39">
        <f t="shared" si="12"/>
        <v>45</v>
      </c>
      <c r="H38" s="39">
        <f t="shared" si="13"/>
        <v>90</v>
      </c>
      <c r="I38" s="39">
        <v>3</v>
      </c>
      <c r="J38" s="41" t="s">
        <v>19</v>
      </c>
    </row>
    <row r="39" spans="1:10" ht="20.100000000000001" customHeight="1" x14ac:dyDescent="0.25">
      <c r="A39" s="12" t="s">
        <v>66</v>
      </c>
      <c r="B39" s="12">
        <v>30</v>
      </c>
      <c r="C39" s="18">
        <v>45</v>
      </c>
      <c r="D39" s="18">
        <v>30</v>
      </c>
      <c r="E39" s="18">
        <v>15</v>
      </c>
      <c r="F39" s="18">
        <f>C39-D39-E39</f>
        <v>0</v>
      </c>
      <c r="G39" s="18">
        <f t="shared" si="12"/>
        <v>45</v>
      </c>
      <c r="H39" s="18">
        <f t="shared" si="13"/>
        <v>90</v>
      </c>
      <c r="I39" s="18">
        <v>3</v>
      </c>
      <c r="J39" s="18" t="s">
        <v>19</v>
      </c>
    </row>
    <row r="40" spans="1:10" ht="20.100000000000001" customHeight="1" x14ac:dyDescent="0.25">
      <c r="A40" s="11" t="s">
        <v>491</v>
      </c>
      <c r="B40" s="42">
        <v>30</v>
      </c>
      <c r="C40" s="39">
        <v>30</v>
      </c>
      <c r="D40" s="39">
        <v>15</v>
      </c>
      <c r="E40" s="39">
        <v>15</v>
      </c>
      <c r="F40" s="39">
        <f t="shared" si="11"/>
        <v>0</v>
      </c>
      <c r="G40" s="39">
        <f t="shared" si="12"/>
        <v>60</v>
      </c>
      <c r="H40" s="39">
        <f t="shared" si="13"/>
        <v>90</v>
      </c>
      <c r="I40" s="39">
        <v>3</v>
      </c>
      <c r="J40" s="41" t="s">
        <v>19</v>
      </c>
    </row>
    <row r="41" spans="1:10" x14ac:dyDescent="0.25">
      <c r="A41" s="11" t="s">
        <v>486</v>
      </c>
      <c r="B41" s="42">
        <v>90</v>
      </c>
      <c r="C41" s="39">
        <v>75</v>
      </c>
      <c r="D41" s="39">
        <v>0</v>
      </c>
      <c r="E41" s="39">
        <v>0</v>
      </c>
      <c r="F41" s="39">
        <f t="shared" si="11"/>
        <v>75</v>
      </c>
      <c r="G41" s="39">
        <f t="shared" si="12"/>
        <v>135</v>
      </c>
      <c r="H41" s="39">
        <f t="shared" si="13"/>
        <v>210</v>
      </c>
      <c r="I41" s="39">
        <v>7</v>
      </c>
      <c r="J41" s="41" t="s">
        <v>19</v>
      </c>
    </row>
    <row r="42" spans="1:10" x14ac:dyDescent="0.25">
      <c r="A42" s="11" t="s">
        <v>142</v>
      </c>
      <c r="B42" s="42">
        <v>60</v>
      </c>
      <c r="C42" s="39">
        <v>30</v>
      </c>
      <c r="D42" s="39">
        <v>15</v>
      </c>
      <c r="E42" s="39">
        <v>15</v>
      </c>
      <c r="F42" s="39">
        <f t="shared" si="11"/>
        <v>0</v>
      </c>
      <c r="G42" s="39">
        <f t="shared" si="12"/>
        <v>120</v>
      </c>
      <c r="H42" s="39">
        <f t="shared" si="13"/>
        <v>150</v>
      </c>
      <c r="I42" s="39">
        <v>5</v>
      </c>
      <c r="J42" s="4" t="s">
        <v>14</v>
      </c>
    </row>
    <row r="43" spans="1:10" x14ac:dyDescent="0.25">
      <c r="A43" s="11" t="s">
        <v>492</v>
      </c>
      <c r="B43" s="42">
        <v>30</v>
      </c>
      <c r="C43" s="39">
        <v>30</v>
      </c>
      <c r="D43" s="39">
        <v>15</v>
      </c>
      <c r="E43" s="39">
        <v>15</v>
      </c>
      <c r="F43" s="39">
        <f t="shared" si="11"/>
        <v>0</v>
      </c>
      <c r="G43" s="39">
        <f t="shared" si="12"/>
        <v>30</v>
      </c>
      <c r="H43" s="39">
        <f t="shared" si="13"/>
        <v>60</v>
      </c>
      <c r="I43" s="39">
        <v>2</v>
      </c>
      <c r="J43" s="4" t="s">
        <v>14</v>
      </c>
    </row>
    <row r="44" spans="1:10" x14ac:dyDescent="0.25">
      <c r="A44" s="11" t="s">
        <v>41</v>
      </c>
      <c r="B44" s="42">
        <v>30</v>
      </c>
      <c r="C44" s="39">
        <v>45</v>
      </c>
      <c r="D44" s="39">
        <v>30</v>
      </c>
      <c r="E44" s="39">
        <v>15</v>
      </c>
      <c r="F44" s="39">
        <f t="shared" si="11"/>
        <v>0</v>
      </c>
      <c r="G44" s="39">
        <f t="shared" si="12"/>
        <v>15</v>
      </c>
      <c r="H44" s="39">
        <f t="shared" si="13"/>
        <v>60</v>
      </c>
      <c r="I44" s="39">
        <v>2</v>
      </c>
      <c r="J44" s="4" t="s">
        <v>14</v>
      </c>
    </row>
    <row r="45" spans="1:10" x14ac:dyDescent="0.25">
      <c r="A45" s="11" t="s">
        <v>87</v>
      </c>
      <c r="B45" s="42">
        <v>30</v>
      </c>
      <c r="C45" s="39">
        <v>15</v>
      </c>
      <c r="D45" s="39">
        <v>15</v>
      </c>
      <c r="E45" s="39">
        <v>0</v>
      </c>
      <c r="F45" s="39">
        <f t="shared" si="11"/>
        <v>0</v>
      </c>
      <c r="G45" s="39">
        <f t="shared" si="12"/>
        <v>45</v>
      </c>
      <c r="H45" s="39">
        <f t="shared" si="13"/>
        <v>60</v>
      </c>
      <c r="I45" s="39">
        <v>2</v>
      </c>
      <c r="J45" s="41" t="s">
        <v>19</v>
      </c>
    </row>
    <row r="46" spans="1:10" x14ac:dyDescent="0.25">
      <c r="A46" s="11"/>
      <c r="B46" s="54">
        <f t="shared" ref="B46:I46" si="14">SUM(B37:B45)</f>
        <v>375</v>
      </c>
      <c r="C46" s="54">
        <f t="shared" si="14"/>
        <v>360</v>
      </c>
      <c r="D46" s="54">
        <f t="shared" si="14"/>
        <v>180</v>
      </c>
      <c r="E46" s="54">
        <f t="shared" si="14"/>
        <v>105</v>
      </c>
      <c r="F46" s="54">
        <f t="shared" si="14"/>
        <v>75</v>
      </c>
      <c r="G46" s="54">
        <f t="shared" si="14"/>
        <v>570</v>
      </c>
      <c r="H46" s="54">
        <f t="shared" si="14"/>
        <v>930</v>
      </c>
      <c r="I46" s="54">
        <f t="shared" si="14"/>
        <v>31</v>
      </c>
      <c r="J46" s="41"/>
    </row>
    <row r="47" spans="1:10" x14ac:dyDescent="0.25">
      <c r="A47" s="10" t="s">
        <v>188</v>
      </c>
      <c r="B47" s="38" t="s">
        <v>162</v>
      </c>
      <c r="C47" s="43" t="s">
        <v>1</v>
      </c>
      <c r="D47" s="43" t="s">
        <v>2</v>
      </c>
      <c r="E47" s="43" t="s">
        <v>3</v>
      </c>
      <c r="F47" s="43" t="s">
        <v>4</v>
      </c>
      <c r="G47" s="43" t="s">
        <v>5</v>
      </c>
      <c r="H47" s="43" t="s">
        <v>6</v>
      </c>
      <c r="I47" s="43" t="s">
        <v>7</v>
      </c>
      <c r="J47" s="44" t="s">
        <v>8</v>
      </c>
    </row>
    <row r="48" spans="1:10" x14ac:dyDescent="0.25">
      <c r="A48" s="10" t="s">
        <v>42</v>
      </c>
      <c r="B48" s="38"/>
      <c r="C48" s="39"/>
      <c r="D48" s="39"/>
      <c r="E48" s="39"/>
      <c r="F48" s="39"/>
      <c r="G48" s="39"/>
      <c r="H48" s="39"/>
      <c r="I48" s="40"/>
      <c r="J48" s="41"/>
    </row>
    <row r="49" spans="1:10" x14ac:dyDescent="0.25">
      <c r="A49" s="11" t="s">
        <v>141</v>
      </c>
      <c r="B49" s="42">
        <v>30</v>
      </c>
      <c r="C49" s="39">
        <v>60</v>
      </c>
      <c r="D49" s="39">
        <v>30</v>
      </c>
      <c r="E49" s="39">
        <v>30</v>
      </c>
      <c r="F49" s="39">
        <f t="shared" ref="F49:F58" si="15">C49-D49-E49</f>
        <v>0</v>
      </c>
      <c r="G49" s="39">
        <f t="shared" ref="G49:G58" si="16">H49-C49</f>
        <v>60</v>
      </c>
      <c r="H49" s="39">
        <f t="shared" ref="H49:H58" si="17">I49*30</f>
        <v>120</v>
      </c>
      <c r="I49" s="39">
        <v>4</v>
      </c>
      <c r="J49" s="41" t="s">
        <v>19</v>
      </c>
    </row>
    <row r="50" spans="1:10" x14ac:dyDescent="0.25">
      <c r="A50" s="11" t="s">
        <v>44</v>
      </c>
      <c r="B50" s="42">
        <v>30</v>
      </c>
      <c r="C50" s="39">
        <v>30</v>
      </c>
      <c r="D50" s="39">
        <v>30</v>
      </c>
      <c r="E50" s="39">
        <v>0</v>
      </c>
      <c r="F50" s="39">
        <f t="shared" si="15"/>
        <v>0</v>
      </c>
      <c r="G50" s="39">
        <f t="shared" si="16"/>
        <v>30</v>
      </c>
      <c r="H50" s="39">
        <f t="shared" si="17"/>
        <v>60</v>
      </c>
      <c r="I50" s="39">
        <v>2</v>
      </c>
      <c r="J50" s="4" t="s">
        <v>14</v>
      </c>
    </row>
    <row r="51" spans="1:10" x14ac:dyDescent="0.25">
      <c r="A51" s="11" t="s">
        <v>238</v>
      </c>
      <c r="B51" s="42">
        <v>45</v>
      </c>
      <c r="C51" s="39">
        <v>15</v>
      </c>
      <c r="D51" s="39">
        <v>15</v>
      </c>
      <c r="E51" s="39">
        <v>0</v>
      </c>
      <c r="F51" s="39">
        <f t="shared" si="15"/>
        <v>0</v>
      </c>
      <c r="G51" s="39">
        <f t="shared" si="16"/>
        <v>45</v>
      </c>
      <c r="H51" s="39">
        <f t="shared" si="17"/>
        <v>60</v>
      </c>
      <c r="I51" s="39">
        <v>2</v>
      </c>
      <c r="J51" s="4" t="s">
        <v>19</v>
      </c>
    </row>
    <row r="52" spans="1:10" x14ac:dyDescent="0.25">
      <c r="A52" s="11" t="s">
        <v>45</v>
      </c>
      <c r="B52" s="42">
        <v>45</v>
      </c>
      <c r="C52" s="39">
        <v>30</v>
      </c>
      <c r="D52" s="39">
        <v>30</v>
      </c>
      <c r="E52" s="39">
        <v>0</v>
      </c>
      <c r="F52" s="39">
        <f t="shared" si="15"/>
        <v>0</v>
      </c>
      <c r="G52" s="39">
        <f t="shared" si="16"/>
        <v>30</v>
      </c>
      <c r="H52" s="39">
        <f t="shared" si="17"/>
        <v>60</v>
      </c>
      <c r="I52" s="39">
        <v>2</v>
      </c>
      <c r="J52" s="4" t="s">
        <v>14</v>
      </c>
    </row>
    <row r="53" spans="1:10" x14ac:dyDescent="0.25">
      <c r="A53" s="11" t="s">
        <v>142</v>
      </c>
      <c r="B53" s="42">
        <v>60</v>
      </c>
      <c r="C53" s="39">
        <v>30</v>
      </c>
      <c r="D53" s="39">
        <v>15</v>
      </c>
      <c r="E53" s="39">
        <v>15</v>
      </c>
      <c r="F53" s="39">
        <f t="shared" si="15"/>
        <v>0</v>
      </c>
      <c r="G53" s="39">
        <f t="shared" si="16"/>
        <v>30</v>
      </c>
      <c r="H53" s="39">
        <f t="shared" si="17"/>
        <v>60</v>
      </c>
      <c r="I53" s="39">
        <v>2</v>
      </c>
      <c r="J53" s="4" t="s">
        <v>19</v>
      </c>
    </row>
    <row r="54" spans="1:10" x14ac:dyDescent="0.25">
      <c r="A54" s="11" t="s">
        <v>486</v>
      </c>
      <c r="B54" s="42">
        <v>90</v>
      </c>
      <c r="C54" s="39">
        <v>105</v>
      </c>
      <c r="D54" s="39">
        <v>0</v>
      </c>
      <c r="E54" s="39">
        <v>0</v>
      </c>
      <c r="F54" s="39">
        <f t="shared" si="15"/>
        <v>105</v>
      </c>
      <c r="G54" s="39">
        <f t="shared" si="16"/>
        <v>105</v>
      </c>
      <c r="H54" s="39">
        <f t="shared" si="17"/>
        <v>210</v>
      </c>
      <c r="I54" s="39">
        <v>7</v>
      </c>
      <c r="J54" s="4" t="s">
        <v>14</v>
      </c>
    </row>
    <row r="55" spans="1:10" x14ac:dyDescent="0.25">
      <c r="A55" s="11" t="s">
        <v>242</v>
      </c>
      <c r="B55" s="42">
        <v>30</v>
      </c>
      <c r="C55" s="39">
        <v>15</v>
      </c>
      <c r="D55" s="39">
        <v>15</v>
      </c>
      <c r="E55" s="39">
        <v>0</v>
      </c>
      <c r="F55" s="39">
        <f t="shared" si="15"/>
        <v>0</v>
      </c>
      <c r="G55" s="39">
        <f t="shared" si="16"/>
        <v>45</v>
      </c>
      <c r="H55" s="39">
        <f t="shared" si="17"/>
        <v>60</v>
      </c>
      <c r="I55" s="39">
        <v>2</v>
      </c>
      <c r="J55" s="41" t="s">
        <v>19</v>
      </c>
    </row>
    <row r="56" spans="1:10" x14ac:dyDescent="0.25">
      <c r="A56" s="11" t="s">
        <v>493</v>
      </c>
      <c r="B56" s="42">
        <v>30</v>
      </c>
      <c r="C56" s="39">
        <v>30</v>
      </c>
      <c r="D56" s="39">
        <v>15</v>
      </c>
      <c r="E56" s="39">
        <v>15</v>
      </c>
      <c r="F56" s="39">
        <f t="shared" si="15"/>
        <v>0</v>
      </c>
      <c r="G56" s="39">
        <f t="shared" si="16"/>
        <v>60</v>
      </c>
      <c r="H56" s="39">
        <f t="shared" si="17"/>
        <v>90</v>
      </c>
      <c r="I56" s="39">
        <v>3</v>
      </c>
      <c r="J56" s="4" t="s">
        <v>14</v>
      </c>
    </row>
    <row r="57" spans="1:10" x14ac:dyDescent="0.25">
      <c r="A57" s="11" t="s">
        <v>492</v>
      </c>
      <c r="B57" s="42">
        <v>30</v>
      </c>
      <c r="C57" s="39">
        <v>30</v>
      </c>
      <c r="D57" s="39">
        <v>15</v>
      </c>
      <c r="E57" s="39">
        <v>15</v>
      </c>
      <c r="F57" s="39">
        <f t="shared" si="15"/>
        <v>0</v>
      </c>
      <c r="G57" s="39">
        <f t="shared" si="16"/>
        <v>60</v>
      </c>
      <c r="H57" s="39">
        <f t="shared" si="17"/>
        <v>90</v>
      </c>
      <c r="I57" s="39">
        <v>3</v>
      </c>
      <c r="J57" s="41" t="s">
        <v>19</v>
      </c>
    </row>
    <row r="58" spans="1:10" x14ac:dyDescent="0.25">
      <c r="A58" s="11" t="s">
        <v>41</v>
      </c>
      <c r="B58" s="42">
        <v>45</v>
      </c>
      <c r="C58" s="39">
        <v>45</v>
      </c>
      <c r="D58" s="39">
        <v>30</v>
      </c>
      <c r="E58" s="39">
        <v>15</v>
      </c>
      <c r="F58" s="39">
        <f t="shared" si="15"/>
        <v>0</v>
      </c>
      <c r="G58" s="39">
        <f t="shared" si="16"/>
        <v>45</v>
      </c>
      <c r="H58" s="39">
        <f t="shared" si="17"/>
        <v>90</v>
      </c>
      <c r="I58" s="39">
        <v>3</v>
      </c>
      <c r="J58" s="41" t="s">
        <v>19</v>
      </c>
    </row>
    <row r="59" spans="1:10" x14ac:dyDescent="0.25">
      <c r="A59" s="11"/>
      <c r="B59" s="54">
        <f t="shared" ref="B59:I59" si="18">SUM(B49:B58)</f>
        <v>435</v>
      </c>
      <c r="C59" s="54">
        <f t="shared" si="18"/>
        <v>390</v>
      </c>
      <c r="D59" s="54">
        <f t="shared" si="18"/>
        <v>195</v>
      </c>
      <c r="E59" s="54">
        <f t="shared" si="18"/>
        <v>90</v>
      </c>
      <c r="F59" s="54">
        <f t="shared" si="18"/>
        <v>105</v>
      </c>
      <c r="G59" s="54">
        <f t="shared" si="18"/>
        <v>510</v>
      </c>
      <c r="H59" s="54">
        <f t="shared" si="18"/>
        <v>900</v>
      </c>
      <c r="I59" s="54">
        <f t="shared" si="18"/>
        <v>30</v>
      </c>
      <c r="J59" s="41"/>
    </row>
    <row r="60" spans="1:10" x14ac:dyDescent="0.25">
      <c r="A60" s="10" t="s">
        <v>49</v>
      </c>
      <c r="B60" s="38"/>
      <c r="C60" s="39"/>
      <c r="D60" s="39"/>
      <c r="E60" s="39"/>
      <c r="F60" s="39"/>
      <c r="G60" s="39"/>
      <c r="H60" s="39"/>
      <c r="I60" s="40"/>
      <c r="J60" s="41"/>
    </row>
    <row r="61" spans="1:10" x14ac:dyDescent="0.25">
      <c r="A61" s="11" t="s">
        <v>44</v>
      </c>
      <c r="B61" s="42">
        <v>45</v>
      </c>
      <c r="C61" s="39">
        <v>60</v>
      </c>
      <c r="D61" s="39">
        <v>30</v>
      </c>
      <c r="E61" s="39">
        <v>30</v>
      </c>
      <c r="F61" s="39">
        <f t="shared" ref="F61:F70" si="19">C61-D61-E61</f>
        <v>0</v>
      </c>
      <c r="G61" s="39">
        <f t="shared" ref="G61:G70" si="20">H61-C61</f>
        <v>60</v>
      </c>
      <c r="H61" s="39">
        <f t="shared" ref="H61:H70" si="21">I61*30</f>
        <v>120</v>
      </c>
      <c r="I61" s="39">
        <v>4</v>
      </c>
      <c r="J61" s="41" t="s">
        <v>19</v>
      </c>
    </row>
    <row r="62" spans="1:10" x14ac:dyDescent="0.25">
      <c r="A62" s="11" t="s">
        <v>238</v>
      </c>
      <c r="B62" s="42">
        <v>0</v>
      </c>
      <c r="C62" s="39">
        <v>15</v>
      </c>
      <c r="D62" s="39">
        <v>15</v>
      </c>
      <c r="E62" s="39">
        <v>0</v>
      </c>
      <c r="F62" s="39">
        <f t="shared" si="19"/>
        <v>0</v>
      </c>
      <c r="G62" s="39">
        <f t="shared" si="20"/>
        <v>45</v>
      </c>
      <c r="H62" s="39">
        <f t="shared" si="21"/>
        <v>60</v>
      </c>
      <c r="I62" s="39">
        <v>2</v>
      </c>
      <c r="J62" s="41" t="s">
        <v>19</v>
      </c>
    </row>
    <row r="63" spans="1:10" x14ac:dyDescent="0.25">
      <c r="A63" s="11" t="s">
        <v>45</v>
      </c>
      <c r="B63" s="42">
        <v>45</v>
      </c>
      <c r="C63" s="39">
        <v>45</v>
      </c>
      <c r="D63" s="39">
        <v>30</v>
      </c>
      <c r="E63" s="39">
        <v>15</v>
      </c>
      <c r="F63" s="39">
        <f t="shared" si="19"/>
        <v>0</v>
      </c>
      <c r="G63" s="39">
        <f t="shared" si="20"/>
        <v>75</v>
      </c>
      <c r="H63" s="39">
        <f t="shared" si="21"/>
        <v>120</v>
      </c>
      <c r="I63" s="39">
        <v>4</v>
      </c>
      <c r="J63" s="41" t="s">
        <v>19</v>
      </c>
    </row>
    <row r="64" spans="1:10" x14ac:dyDescent="0.25">
      <c r="A64" s="11" t="s">
        <v>494</v>
      </c>
      <c r="B64" s="42">
        <v>90</v>
      </c>
      <c r="C64" s="39">
        <v>105</v>
      </c>
      <c r="D64" s="39">
        <v>0</v>
      </c>
      <c r="E64" s="39">
        <v>0</v>
      </c>
      <c r="F64" s="39">
        <f t="shared" si="19"/>
        <v>105</v>
      </c>
      <c r="G64" s="39">
        <f t="shared" si="20"/>
        <v>105</v>
      </c>
      <c r="H64" s="39">
        <f t="shared" si="21"/>
        <v>210</v>
      </c>
      <c r="I64" s="39">
        <v>7</v>
      </c>
      <c r="J64" s="41" t="s">
        <v>19</v>
      </c>
    </row>
    <row r="65" spans="1:10" x14ac:dyDescent="0.25">
      <c r="A65" s="11" t="s">
        <v>493</v>
      </c>
      <c r="B65" s="42">
        <v>30</v>
      </c>
      <c r="C65" s="39">
        <v>30</v>
      </c>
      <c r="D65" s="39">
        <v>15</v>
      </c>
      <c r="E65" s="39">
        <v>15</v>
      </c>
      <c r="F65" s="39">
        <f t="shared" si="19"/>
        <v>0</v>
      </c>
      <c r="G65" s="39">
        <f t="shared" si="20"/>
        <v>60</v>
      </c>
      <c r="H65" s="39">
        <f t="shared" si="21"/>
        <v>90</v>
      </c>
      <c r="I65" s="39">
        <v>3</v>
      </c>
      <c r="J65" s="41" t="s">
        <v>19</v>
      </c>
    </row>
    <row r="66" spans="1:10" x14ac:dyDescent="0.25">
      <c r="A66" s="11" t="s">
        <v>495</v>
      </c>
      <c r="B66" s="42">
        <v>30</v>
      </c>
      <c r="C66" s="39">
        <v>30</v>
      </c>
      <c r="D66" s="39">
        <v>15</v>
      </c>
      <c r="E66" s="39">
        <v>15</v>
      </c>
      <c r="F66" s="39">
        <f t="shared" si="19"/>
        <v>0</v>
      </c>
      <c r="G66" s="39">
        <f t="shared" si="20"/>
        <v>30</v>
      </c>
      <c r="H66" s="39">
        <f t="shared" si="21"/>
        <v>60</v>
      </c>
      <c r="I66" s="39">
        <v>2</v>
      </c>
      <c r="J66" s="4" t="s">
        <v>14</v>
      </c>
    </row>
    <row r="67" spans="1:10" x14ac:dyDescent="0.25">
      <c r="A67" s="11" t="s">
        <v>53</v>
      </c>
      <c r="B67" s="42">
        <v>30</v>
      </c>
      <c r="C67" s="39">
        <v>30</v>
      </c>
      <c r="D67" s="39">
        <v>30</v>
      </c>
      <c r="E67" s="39">
        <v>0</v>
      </c>
      <c r="F67" s="39">
        <f t="shared" si="19"/>
        <v>0</v>
      </c>
      <c r="G67" s="39">
        <f t="shared" si="20"/>
        <v>30</v>
      </c>
      <c r="H67" s="39">
        <f t="shared" si="21"/>
        <v>60</v>
      </c>
      <c r="I67" s="39">
        <v>2</v>
      </c>
      <c r="J67" s="4" t="s">
        <v>14</v>
      </c>
    </row>
    <row r="68" spans="1:10" x14ac:dyDescent="0.25">
      <c r="A68" s="11" t="s">
        <v>117</v>
      </c>
      <c r="B68" s="42">
        <v>30</v>
      </c>
      <c r="C68" s="39">
        <v>30</v>
      </c>
      <c r="D68" s="39">
        <v>0</v>
      </c>
      <c r="E68" s="39">
        <v>0</v>
      </c>
      <c r="F68" s="39">
        <f t="shared" si="19"/>
        <v>30</v>
      </c>
      <c r="G68" s="39">
        <f t="shared" si="20"/>
        <v>30</v>
      </c>
      <c r="H68" s="39">
        <f t="shared" si="21"/>
        <v>60</v>
      </c>
      <c r="I68" s="39">
        <v>2</v>
      </c>
      <c r="J68" s="41" t="s">
        <v>11</v>
      </c>
    </row>
    <row r="69" spans="1:10" x14ac:dyDescent="0.25">
      <c r="A69" s="11" t="s">
        <v>496</v>
      </c>
      <c r="B69" s="42">
        <v>15</v>
      </c>
      <c r="C69" s="39">
        <v>15</v>
      </c>
      <c r="D69" s="39">
        <v>0</v>
      </c>
      <c r="E69" s="39">
        <v>0</v>
      </c>
      <c r="F69" s="39">
        <f t="shared" si="19"/>
        <v>15</v>
      </c>
      <c r="G69" s="39">
        <f t="shared" si="20"/>
        <v>45</v>
      </c>
      <c r="H69" s="39">
        <f t="shared" si="21"/>
        <v>60</v>
      </c>
      <c r="I69" s="39">
        <v>2</v>
      </c>
      <c r="J69" s="4" t="s">
        <v>11</v>
      </c>
    </row>
    <row r="70" spans="1:10" x14ac:dyDescent="0.25">
      <c r="A70" s="11" t="s">
        <v>148</v>
      </c>
      <c r="B70" s="42">
        <v>15</v>
      </c>
      <c r="C70" s="39">
        <v>30</v>
      </c>
      <c r="D70" s="39">
        <v>0</v>
      </c>
      <c r="E70" s="39">
        <v>0</v>
      </c>
      <c r="F70" s="39">
        <f t="shared" si="19"/>
        <v>30</v>
      </c>
      <c r="G70" s="39">
        <f t="shared" si="20"/>
        <v>30</v>
      </c>
      <c r="H70" s="39">
        <f t="shared" si="21"/>
        <v>60</v>
      </c>
      <c r="I70" s="39">
        <v>2</v>
      </c>
      <c r="J70" s="4" t="s">
        <v>11</v>
      </c>
    </row>
    <row r="71" spans="1:10" x14ac:dyDescent="0.25">
      <c r="A71" s="11"/>
      <c r="B71" s="54">
        <f t="shared" ref="B71:I71" si="22">SUM(B61:B70)</f>
        <v>330</v>
      </c>
      <c r="C71" s="54">
        <f t="shared" si="22"/>
        <v>390</v>
      </c>
      <c r="D71" s="54">
        <f t="shared" si="22"/>
        <v>135</v>
      </c>
      <c r="E71" s="54">
        <f t="shared" si="22"/>
        <v>75</v>
      </c>
      <c r="F71" s="54">
        <f t="shared" si="22"/>
        <v>180</v>
      </c>
      <c r="G71" s="54">
        <f t="shared" si="22"/>
        <v>510</v>
      </c>
      <c r="H71" s="54">
        <f t="shared" si="22"/>
        <v>900</v>
      </c>
      <c r="I71" s="54">
        <f t="shared" si="22"/>
        <v>30</v>
      </c>
      <c r="J71" s="41"/>
    </row>
    <row r="72" spans="1:10" x14ac:dyDescent="0.25">
      <c r="A72" s="10" t="s">
        <v>55</v>
      </c>
      <c r="B72" s="38"/>
      <c r="C72" s="39"/>
      <c r="D72" s="39"/>
      <c r="E72" s="39"/>
      <c r="F72" s="39"/>
      <c r="G72" s="39"/>
      <c r="H72" s="39"/>
      <c r="I72" s="40"/>
      <c r="J72" s="41"/>
    </row>
    <row r="73" spans="1:10" x14ac:dyDescent="0.25">
      <c r="A73" s="11" t="s">
        <v>122</v>
      </c>
      <c r="B73" s="42">
        <v>15</v>
      </c>
      <c r="C73" s="39">
        <v>15</v>
      </c>
      <c r="D73" s="39">
        <v>15</v>
      </c>
      <c r="E73" s="39">
        <v>0</v>
      </c>
      <c r="F73" s="39">
        <f t="shared" ref="F73:F83" si="23">C73-D73-E73</f>
        <v>0</v>
      </c>
      <c r="G73" s="39">
        <f t="shared" ref="G73:G83" si="24">H73-C73</f>
        <v>75</v>
      </c>
      <c r="H73" s="39">
        <f t="shared" ref="H73:H83" si="25">I73*30</f>
        <v>90</v>
      </c>
      <c r="I73" s="39">
        <v>3</v>
      </c>
      <c r="J73" s="4" t="s">
        <v>19</v>
      </c>
    </row>
    <row r="74" spans="1:10" x14ac:dyDescent="0.25">
      <c r="A74" s="11" t="s">
        <v>497</v>
      </c>
      <c r="B74" s="42">
        <v>30</v>
      </c>
      <c r="C74" s="39">
        <v>30</v>
      </c>
      <c r="D74" s="39">
        <v>15</v>
      </c>
      <c r="E74" s="39">
        <v>15</v>
      </c>
      <c r="F74" s="39">
        <f t="shared" si="23"/>
        <v>0</v>
      </c>
      <c r="G74" s="39">
        <f t="shared" si="24"/>
        <v>30</v>
      </c>
      <c r="H74" s="39">
        <f t="shared" si="25"/>
        <v>60</v>
      </c>
      <c r="I74" s="39">
        <v>2</v>
      </c>
      <c r="J74" s="41" t="s">
        <v>19</v>
      </c>
    </row>
    <row r="75" spans="1:10" x14ac:dyDescent="0.25">
      <c r="A75" s="11" t="s">
        <v>56</v>
      </c>
      <c r="B75" s="42">
        <v>45</v>
      </c>
      <c r="C75" s="39">
        <v>45</v>
      </c>
      <c r="D75" s="39">
        <v>45</v>
      </c>
      <c r="E75" s="39">
        <v>0</v>
      </c>
      <c r="F75" s="39">
        <f t="shared" si="23"/>
        <v>0</v>
      </c>
      <c r="G75" s="39">
        <f t="shared" si="24"/>
        <v>45</v>
      </c>
      <c r="H75" s="39">
        <f t="shared" si="25"/>
        <v>90</v>
      </c>
      <c r="I75" s="39">
        <v>3</v>
      </c>
      <c r="J75" s="4" t="s">
        <v>14</v>
      </c>
    </row>
    <row r="76" spans="1:10" x14ac:dyDescent="0.25">
      <c r="A76" s="11" t="s">
        <v>498</v>
      </c>
      <c r="B76" s="42">
        <v>30</v>
      </c>
      <c r="C76" s="39">
        <v>30</v>
      </c>
      <c r="D76" s="39">
        <v>30</v>
      </c>
      <c r="E76" s="39">
        <v>0</v>
      </c>
      <c r="F76" s="39">
        <f t="shared" si="23"/>
        <v>0</v>
      </c>
      <c r="G76" s="39">
        <f t="shared" si="24"/>
        <v>60</v>
      </c>
      <c r="H76" s="39">
        <f t="shared" si="25"/>
        <v>90</v>
      </c>
      <c r="I76" s="39">
        <v>3</v>
      </c>
      <c r="J76" s="41" t="s">
        <v>19</v>
      </c>
    </row>
    <row r="77" spans="1:10" x14ac:dyDescent="0.25">
      <c r="A77" s="11" t="s">
        <v>423</v>
      </c>
      <c r="B77" s="42">
        <v>15</v>
      </c>
      <c r="C77" s="39">
        <v>15</v>
      </c>
      <c r="D77" s="39">
        <v>15</v>
      </c>
      <c r="E77" s="39">
        <v>0</v>
      </c>
      <c r="F77" s="39">
        <f t="shared" si="23"/>
        <v>0</v>
      </c>
      <c r="G77" s="39">
        <f t="shared" si="24"/>
        <v>75</v>
      </c>
      <c r="H77" s="39">
        <f t="shared" si="25"/>
        <v>90</v>
      </c>
      <c r="I77" s="39">
        <v>3</v>
      </c>
      <c r="J77" s="41" t="s">
        <v>19</v>
      </c>
    </row>
    <row r="78" spans="1:10" x14ac:dyDescent="0.25">
      <c r="A78" s="11" t="s">
        <v>59</v>
      </c>
      <c r="B78" s="42">
        <v>15</v>
      </c>
      <c r="C78" s="39">
        <v>15</v>
      </c>
      <c r="D78" s="39">
        <v>15</v>
      </c>
      <c r="E78" s="39">
        <v>0</v>
      </c>
      <c r="F78" s="39">
        <f t="shared" si="23"/>
        <v>0</v>
      </c>
      <c r="G78" s="39">
        <f t="shared" si="24"/>
        <v>75</v>
      </c>
      <c r="H78" s="39">
        <f t="shared" si="25"/>
        <v>90</v>
      </c>
      <c r="I78" s="39">
        <v>3</v>
      </c>
      <c r="J78" s="41" t="s">
        <v>19</v>
      </c>
    </row>
    <row r="79" spans="1:10" x14ac:dyDescent="0.25">
      <c r="A79" s="11" t="s">
        <v>486</v>
      </c>
      <c r="B79" s="42">
        <v>90</v>
      </c>
      <c r="C79" s="39">
        <v>75</v>
      </c>
      <c r="D79" s="39">
        <v>0</v>
      </c>
      <c r="E79" s="39">
        <v>0</v>
      </c>
      <c r="F79" s="39">
        <f t="shared" si="23"/>
        <v>75</v>
      </c>
      <c r="G79" s="39">
        <f t="shared" si="24"/>
        <v>75</v>
      </c>
      <c r="H79" s="39">
        <f t="shared" si="25"/>
        <v>150</v>
      </c>
      <c r="I79" s="39">
        <v>5</v>
      </c>
      <c r="J79" s="4" t="s">
        <v>14</v>
      </c>
    </row>
    <row r="80" spans="1:10" x14ac:dyDescent="0.25">
      <c r="A80" s="11" t="s">
        <v>495</v>
      </c>
      <c r="B80" s="42">
        <v>30</v>
      </c>
      <c r="C80" s="39">
        <v>30</v>
      </c>
      <c r="D80" s="39">
        <v>15</v>
      </c>
      <c r="E80" s="39">
        <v>15</v>
      </c>
      <c r="F80" s="39">
        <f t="shared" si="23"/>
        <v>0</v>
      </c>
      <c r="G80" s="39">
        <f t="shared" si="24"/>
        <v>30</v>
      </c>
      <c r="H80" s="39">
        <f t="shared" si="25"/>
        <v>60</v>
      </c>
      <c r="I80" s="39">
        <v>2</v>
      </c>
      <c r="J80" s="41" t="s">
        <v>19</v>
      </c>
    </row>
    <row r="81" spans="1:10" x14ac:dyDescent="0.25">
      <c r="A81" s="11" t="s">
        <v>53</v>
      </c>
      <c r="B81" s="42">
        <v>30</v>
      </c>
      <c r="C81" s="39">
        <v>30</v>
      </c>
      <c r="D81" s="39">
        <v>15</v>
      </c>
      <c r="E81" s="39">
        <v>15</v>
      </c>
      <c r="F81" s="39">
        <f t="shared" si="23"/>
        <v>0</v>
      </c>
      <c r="G81" s="39">
        <f t="shared" si="24"/>
        <v>30</v>
      </c>
      <c r="H81" s="39">
        <f t="shared" si="25"/>
        <v>60</v>
      </c>
      <c r="I81" s="39">
        <v>2</v>
      </c>
      <c r="J81" s="41" t="s">
        <v>19</v>
      </c>
    </row>
    <row r="82" spans="1:10" x14ac:dyDescent="0.25">
      <c r="A82" s="11" t="s">
        <v>274</v>
      </c>
      <c r="B82" s="42">
        <v>30</v>
      </c>
      <c r="C82" s="39">
        <v>30</v>
      </c>
      <c r="D82" s="39">
        <v>0</v>
      </c>
      <c r="E82" s="39">
        <v>0</v>
      </c>
      <c r="F82" s="39">
        <f t="shared" si="23"/>
        <v>30</v>
      </c>
      <c r="G82" s="39">
        <f t="shared" si="24"/>
        <v>30</v>
      </c>
      <c r="H82" s="39">
        <f t="shared" si="25"/>
        <v>60</v>
      </c>
      <c r="I82" s="39">
        <v>2</v>
      </c>
      <c r="J82" s="4" t="s">
        <v>11</v>
      </c>
    </row>
    <row r="83" spans="1:10" x14ac:dyDescent="0.25">
      <c r="A83" s="11" t="s">
        <v>499</v>
      </c>
      <c r="B83" s="42">
        <v>15</v>
      </c>
      <c r="C83" s="39">
        <v>15</v>
      </c>
      <c r="D83" s="39">
        <v>0</v>
      </c>
      <c r="E83" s="39">
        <v>0</v>
      </c>
      <c r="F83" s="39">
        <f t="shared" si="23"/>
        <v>15</v>
      </c>
      <c r="G83" s="39">
        <f t="shared" si="24"/>
        <v>45</v>
      </c>
      <c r="H83" s="39">
        <f t="shared" si="25"/>
        <v>60</v>
      </c>
      <c r="I83" s="39">
        <v>2</v>
      </c>
      <c r="J83" s="4" t="s">
        <v>11</v>
      </c>
    </row>
    <row r="84" spans="1:10" x14ac:dyDescent="0.25">
      <c r="A84" s="11"/>
      <c r="B84" s="54">
        <f t="shared" ref="B84:I84" si="26">SUM(B73:B83)</f>
        <v>345</v>
      </c>
      <c r="C84" s="54">
        <f t="shared" si="26"/>
        <v>330</v>
      </c>
      <c r="D84" s="54">
        <f t="shared" si="26"/>
        <v>165</v>
      </c>
      <c r="E84" s="54">
        <f t="shared" si="26"/>
        <v>45</v>
      </c>
      <c r="F84" s="54">
        <f t="shared" si="26"/>
        <v>120</v>
      </c>
      <c r="G84" s="54">
        <f t="shared" si="26"/>
        <v>570</v>
      </c>
      <c r="H84" s="54">
        <f t="shared" si="26"/>
        <v>900</v>
      </c>
      <c r="I84" s="54">
        <f t="shared" si="26"/>
        <v>30</v>
      </c>
      <c r="J84" s="41"/>
    </row>
    <row r="85" spans="1:10" x14ac:dyDescent="0.25">
      <c r="A85" s="10" t="s">
        <v>99</v>
      </c>
      <c r="B85" s="38"/>
      <c r="C85" s="39"/>
      <c r="D85" s="39"/>
      <c r="E85" s="39"/>
      <c r="F85" s="39"/>
      <c r="G85" s="39"/>
      <c r="H85" s="39"/>
      <c r="I85" s="40"/>
      <c r="J85" s="46"/>
    </row>
    <row r="86" spans="1:10" x14ac:dyDescent="0.25">
      <c r="A86" s="11" t="s">
        <v>500</v>
      </c>
      <c r="B86" s="42">
        <v>30</v>
      </c>
      <c r="C86" s="55">
        <v>15</v>
      </c>
      <c r="D86" s="55">
        <v>15</v>
      </c>
      <c r="E86" s="55">
        <v>0</v>
      </c>
      <c r="F86" s="39">
        <f t="shared" ref="F86:F94" si="27">C86-D86-E86</f>
        <v>0</v>
      </c>
      <c r="G86" s="39">
        <f t="shared" ref="G86:G94" si="28">H86-C86</f>
        <v>75</v>
      </c>
      <c r="H86" s="39">
        <f t="shared" ref="H86:H94" si="29">I86*30</f>
        <v>90</v>
      </c>
      <c r="I86" s="55">
        <v>3</v>
      </c>
      <c r="J86" s="41" t="s">
        <v>19</v>
      </c>
    </row>
    <row r="87" spans="1:10" x14ac:dyDescent="0.25">
      <c r="A87" s="11" t="s">
        <v>501</v>
      </c>
      <c r="B87" s="42">
        <v>30</v>
      </c>
      <c r="C87" s="39">
        <v>30</v>
      </c>
      <c r="D87" s="39">
        <v>15</v>
      </c>
      <c r="E87" s="39">
        <v>15</v>
      </c>
      <c r="F87" s="39">
        <f t="shared" si="27"/>
        <v>0</v>
      </c>
      <c r="G87" s="39">
        <f t="shared" si="28"/>
        <v>60</v>
      </c>
      <c r="H87" s="39">
        <f t="shared" si="29"/>
        <v>90</v>
      </c>
      <c r="I87" s="39">
        <v>3</v>
      </c>
      <c r="J87" s="41" t="s">
        <v>19</v>
      </c>
    </row>
    <row r="88" spans="1:10" x14ac:dyDescent="0.25">
      <c r="A88" s="11" t="s">
        <v>56</v>
      </c>
      <c r="B88" s="42">
        <v>30</v>
      </c>
      <c r="C88" s="39">
        <v>45</v>
      </c>
      <c r="D88" s="39">
        <v>30</v>
      </c>
      <c r="E88" s="39">
        <v>15</v>
      </c>
      <c r="F88" s="39">
        <f t="shared" si="27"/>
        <v>0</v>
      </c>
      <c r="G88" s="39">
        <f t="shared" si="28"/>
        <v>45</v>
      </c>
      <c r="H88" s="39">
        <f t="shared" si="29"/>
        <v>90</v>
      </c>
      <c r="I88" s="39">
        <v>3</v>
      </c>
      <c r="J88" s="41" t="s">
        <v>19</v>
      </c>
    </row>
    <row r="89" spans="1:10" x14ac:dyDescent="0.25">
      <c r="A89" s="11" t="s">
        <v>486</v>
      </c>
      <c r="B89" s="42">
        <v>90</v>
      </c>
      <c r="C89" s="39">
        <v>75</v>
      </c>
      <c r="D89" s="39">
        <v>0</v>
      </c>
      <c r="E89" s="39">
        <v>0</v>
      </c>
      <c r="F89" s="39">
        <f t="shared" si="27"/>
        <v>75</v>
      </c>
      <c r="G89" s="39">
        <f t="shared" si="28"/>
        <v>135</v>
      </c>
      <c r="H89" s="39">
        <f t="shared" si="29"/>
        <v>210</v>
      </c>
      <c r="I89" s="39">
        <v>7</v>
      </c>
      <c r="J89" s="41" t="s">
        <v>19</v>
      </c>
    </row>
    <row r="90" spans="1:10" x14ac:dyDescent="0.25">
      <c r="A90" s="11" t="s">
        <v>502</v>
      </c>
      <c r="B90" s="42">
        <v>30</v>
      </c>
      <c r="C90" s="39">
        <v>30</v>
      </c>
      <c r="D90" s="39">
        <v>0</v>
      </c>
      <c r="E90" s="39">
        <v>0</v>
      </c>
      <c r="F90" s="39">
        <f t="shared" si="27"/>
        <v>30</v>
      </c>
      <c r="G90" s="39">
        <f t="shared" si="28"/>
        <v>60</v>
      </c>
      <c r="H90" s="39">
        <f t="shared" si="29"/>
        <v>90</v>
      </c>
      <c r="I90" s="39">
        <v>3</v>
      </c>
      <c r="J90" s="41" t="s">
        <v>19</v>
      </c>
    </row>
    <row r="91" spans="1:10" x14ac:dyDescent="0.25">
      <c r="A91" s="11" t="s">
        <v>67</v>
      </c>
      <c r="B91" s="42">
        <v>45</v>
      </c>
      <c r="C91" s="39">
        <v>45</v>
      </c>
      <c r="D91" s="39">
        <v>0</v>
      </c>
      <c r="E91" s="39">
        <v>0</v>
      </c>
      <c r="F91" s="39">
        <f t="shared" si="27"/>
        <v>45</v>
      </c>
      <c r="G91" s="39">
        <f t="shared" si="28"/>
        <v>75</v>
      </c>
      <c r="H91" s="39">
        <f t="shared" si="29"/>
        <v>120</v>
      </c>
      <c r="I91" s="39">
        <v>4</v>
      </c>
      <c r="J91" s="41" t="s">
        <v>19</v>
      </c>
    </row>
    <row r="92" spans="1:10" x14ac:dyDescent="0.25">
      <c r="A92" s="11" t="s">
        <v>121</v>
      </c>
      <c r="B92" s="42">
        <v>30</v>
      </c>
      <c r="C92" s="39">
        <v>30</v>
      </c>
      <c r="D92" s="39">
        <v>0</v>
      </c>
      <c r="E92" s="39">
        <v>0</v>
      </c>
      <c r="F92" s="39">
        <f t="shared" si="27"/>
        <v>30</v>
      </c>
      <c r="G92" s="39">
        <f t="shared" si="28"/>
        <v>30</v>
      </c>
      <c r="H92" s="39">
        <f t="shared" si="29"/>
        <v>60</v>
      </c>
      <c r="I92" s="39">
        <v>2</v>
      </c>
      <c r="J92" s="41" t="s">
        <v>11</v>
      </c>
    </row>
    <row r="93" spans="1:10" x14ac:dyDescent="0.25">
      <c r="A93" s="11" t="s">
        <v>503</v>
      </c>
      <c r="B93" s="42">
        <v>30</v>
      </c>
      <c r="C93" s="39">
        <v>30</v>
      </c>
      <c r="D93" s="39">
        <v>15</v>
      </c>
      <c r="E93" s="39">
        <v>15</v>
      </c>
      <c r="F93" s="39">
        <f t="shared" si="27"/>
        <v>0</v>
      </c>
      <c r="G93" s="39">
        <f t="shared" si="28"/>
        <v>30</v>
      </c>
      <c r="H93" s="39">
        <f t="shared" si="29"/>
        <v>60</v>
      </c>
      <c r="I93" s="39">
        <v>2</v>
      </c>
      <c r="J93" s="41" t="s">
        <v>19</v>
      </c>
    </row>
    <row r="94" spans="1:10" x14ac:dyDescent="0.25">
      <c r="A94" s="11" t="s">
        <v>61</v>
      </c>
      <c r="B94" s="42">
        <v>30</v>
      </c>
      <c r="C94" s="39">
        <v>45</v>
      </c>
      <c r="D94" s="39">
        <v>30</v>
      </c>
      <c r="E94" s="39">
        <v>15</v>
      </c>
      <c r="F94" s="39">
        <f t="shared" si="27"/>
        <v>0</v>
      </c>
      <c r="G94" s="39">
        <f t="shared" si="28"/>
        <v>45</v>
      </c>
      <c r="H94" s="39">
        <f t="shared" si="29"/>
        <v>90</v>
      </c>
      <c r="I94" s="39">
        <v>3</v>
      </c>
      <c r="J94" s="41" t="s">
        <v>19</v>
      </c>
    </row>
    <row r="95" spans="1:10" x14ac:dyDescent="0.25">
      <c r="A95" s="11"/>
      <c r="B95" s="54">
        <f t="shared" ref="B95:I95" si="30">SUM(B86:B94)</f>
        <v>345</v>
      </c>
      <c r="C95" s="54">
        <f t="shared" si="30"/>
        <v>345</v>
      </c>
      <c r="D95" s="54">
        <f t="shared" si="30"/>
        <v>105</v>
      </c>
      <c r="E95" s="54">
        <f t="shared" si="30"/>
        <v>60</v>
      </c>
      <c r="F95" s="54">
        <f t="shared" si="30"/>
        <v>180</v>
      </c>
      <c r="G95" s="54">
        <f t="shared" si="30"/>
        <v>555</v>
      </c>
      <c r="H95" s="54">
        <f t="shared" si="30"/>
        <v>900</v>
      </c>
      <c r="I95" s="54">
        <f t="shared" si="30"/>
        <v>30</v>
      </c>
      <c r="J95" s="41"/>
    </row>
    <row r="96" spans="1:10" x14ac:dyDescent="0.25">
      <c r="A96" s="10" t="s">
        <v>68</v>
      </c>
      <c r="B96" s="38"/>
      <c r="C96" s="39"/>
      <c r="D96" s="39"/>
      <c r="E96" s="39"/>
      <c r="F96" s="39"/>
      <c r="G96" s="39"/>
      <c r="H96" s="39"/>
      <c r="I96" s="40"/>
      <c r="J96" s="41"/>
    </row>
    <row r="97" spans="1:10" x14ac:dyDescent="0.25">
      <c r="A97" s="11" t="s">
        <v>504</v>
      </c>
      <c r="B97" s="42"/>
      <c r="C97" s="39"/>
      <c r="D97" s="39"/>
      <c r="E97" s="39"/>
      <c r="F97" s="39"/>
      <c r="G97" s="39"/>
      <c r="H97" s="39"/>
      <c r="I97" s="39">
        <v>2</v>
      </c>
      <c r="J97" s="41" t="s">
        <v>19</v>
      </c>
    </row>
    <row r="98" spans="1:10" x14ac:dyDescent="0.25">
      <c r="A98" s="11" t="s">
        <v>69</v>
      </c>
      <c r="B98" s="42"/>
      <c r="C98" s="39"/>
      <c r="D98" s="39"/>
      <c r="E98" s="39"/>
      <c r="F98" s="39"/>
      <c r="G98" s="39"/>
      <c r="H98" s="39"/>
      <c r="I98" s="39">
        <v>2</v>
      </c>
      <c r="J98" s="41" t="s">
        <v>19</v>
      </c>
    </row>
    <row r="99" spans="1:10" x14ac:dyDescent="0.25">
      <c r="A99" s="11" t="s">
        <v>505</v>
      </c>
      <c r="B99" s="42"/>
      <c r="C99" s="39"/>
      <c r="D99" s="39"/>
      <c r="E99" s="39"/>
      <c r="F99" s="39"/>
      <c r="G99" s="39"/>
      <c r="H99" s="39"/>
      <c r="I99" s="39">
        <v>3</v>
      </c>
      <c r="J99" s="41" t="s">
        <v>19</v>
      </c>
    </row>
    <row r="100" spans="1:10" x14ac:dyDescent="0.25">
      <c r="A100" s="11" t="s">
        <v>70</v>
      </c>
      <c r="B100" s="42"/>
      <c r="C100" s="39"/>
      <c r="D100" s="39"/>
      <c r="E100" s="39"/>
      <c r="F100" s="39"/>
      <c r="G100" s="39"/>
      <c r="H100" s="39"/>
      <c r="I100" s="39">
        <v>3</v>
      </c>
      <c r="J100" s="41" t="s">
        <v>19</v>
      </c>
    </row>
    <row r="101" spans="1:10" x14ac:dyDescent="0.25">
      <c r="A101" s="11"/>
      <c r="B101" s="42"/>
      <c r="C101" s="39"/>
      <c r="D101" s="39"/>
      <c r="E101" s="39"/>
      <c r="F101" s="39"/>
      <c r="G101" s="39"/>
      <c r="H101" s="39"/>
      <c r="I101" s="45">
        <f>SUM(I97:I100)</f>
        <v>10</v>
      </c>
      <c r="J101" s="46"/>
    </row>
    <row r="102" spans="1:10" ht="15.75" thickBot="1" x14ac:dyDescent="0.3">
      <c r="A102" s="13" t="s">
        <v>71</v>
      </c>
      <c r="B102" s="47">
        <f t="shared" ref="B102:H102" si="31">B95+B84+B71+B59+B46+B35+B23+B12</f>
        <v>2790</v>
      </c>
      <c r="C102" s="47">
        <f t="shared" si="31"/>
        <v>2985</v>
      </c>
      <c r="D102" s="47">
        <f t="shared" si="31"/>
        <v>1290</v>
      </c>
      <c r="E102" s="47">
        <f t="shared" si="31"/>
        <v>600</v>
      </c>
      <c r="F102" s="47">
        <f t="shared" si="31"/>
        <v>1095</v>
      </c>
      <c r="G102" s="47">
        <f t="shared" si="31"/>
        <v>4335</v>
      </c>
      <c r="H102" s="47">
        <f t="shared" si="31"/>
        <v>7320</v>
      </c>
      <c r="I102" s="56">
        <f>I95+I84+I71+I59+I46+I35+I23+I12+I101</f>
        <v>254</v>
      </c>
      <c r="J102" s="48"/>
    </row>
    <row r="103" spans="1:10" ht="15.75" thickTop="1" x14ac:dyDescent="0.25">
      <c r="A103" s="14"/>
      <c r="B103" s="14"/>
      <c r="C103" s="49">
        <f t="shared" ref="C103:I103" si="32">C102/120</f>
        <v>24.875</v>
      </c>
      <c r="D103" s="49">
        <f t="shared" si="32"/>
        <v>10.75</v>
      </c>
      <c r="E103" s="49">
        <f t="shared" si="32"/>
        <v>5</v>
      </c>
      <c r="F103" s="49">
        <f t="shared" si="32"/>
        <v>9.125</v>
      </c>
      <c r="G103" s="49">
        <f t="shared" si="32"/>
        <v>36.125</v>
      </c>
      <c r="H103" s="49">
        <f t="shared" si="32"/>
        <v>61</v>
      </c>
      <c r="I103" s="50">
        <f t="shared" si="32"/>
        <v>2.1166666666666667</v>
      </c>
      <c r="J103" s="51"/>
    </row>
  </sheetData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83" orientation="portrait" r:id="rId1"/>
  <headerFooter alignWithMargins="0">
    <oddHeader>&amp;C&amp;14УЧЕБЕН ПЛАН: &amp;A</oddHeader>
  </headerFooter>
  <rowBreaks count="1" manualBreakCount="1">
    <brk id="4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tabColor theme="3" tint="-0.499984740745262"/>
  </sheetPr>
  <dimension ref="A1:O117"/>
  <sheetViews>
    <sheetView view="pageBreakPreview" topLeftCell="A35" zoomScale="96" zoomScaleNormal="100" zoomScaleSheetLayoutView="96" workbookViewId="0">
      <selection activeCell="AA54" sqref="AA54"/>
    </sheetView>
  </sheetViews>
  <sheetFormatPr defaultRowHeight="15" customHeight="1" x14ac:dyDescent="0.25"/>
  <cols>
    <col min="1" max="1" width="59" style="27" customWidth="1"/>
    <col min="2" max="2" width="3.7109375" style="21" hidden="1" customWidth="1"/>
    <col min="3" max="8" width="4.7109375" style="29" customWidth="1"/>
    <col min="9" max="9" width="3.7109375" style="30" customWidth="1"/>
    <col min="10" max="10" width="7.5703125" style="31" customWidth="1"/>
    <col min="11" max="16384" width="9.140625" style="20"/>
  </cols>
  <sheetData>
    <row r="1" spans="1:15" s="3" customFormat="1" ht="20.100000000000001" customHeight="1" x14ac:dyDescent="0.25">
      <c r="A1" s="16" t="s">
        <v>0</v>
      </c>
      <c r="B1" s="16" t="s">
        <v>162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1"/>
      <c r="L1" s="1"/>
    </row>
    <row r="2" spans="1:15" ht="20.100000000000001" customHeight="1" x14ac:dyDescent="0.25">
      <c r="A2" s="16" t="s">
        <v>9</v>
      </c>
      <c r="B2" s="16"/>
      <c r="C2" s="18"/>
      <c r="D2" s="18"/>
      <c r="E2" s="18"/>
      <c r="F2" s="18"/>
      <c r="G2" s="18"/>
      <c r="H2" s="18"/>
      <c r="I2" s="5"/>
      <c r="J2" s="19"/>
      <c r="K2" s="24"/>
      <c r="L2" s="24"/>
    </row>
    <row r="3" spans="1:15" ht="20.100000000000001" customHeight="1" x14ac:dyDescent="0.25">
      <c r="A3" s="12" t="s">
        <v>163</v>
      </c>
      <c r="B3" s="12">
        <v>60</v>
      </c>
      <c r="C3" s="34">
        <f>'Български език и история'!C3/2</f>
        <v>30</v>
      </c>
      <c r="D3" s="18">
        <v>30</v>
      </c>
      <c r="E3" s="18">
        <v>0</v>
      </c>
      <c r="F3" s="34">
        <f>C3-D3-E3</f>
        <v>0</v>
      </c>
      <c r="G3" s="34">
        <f>H3-C3</f>
        <v>90</v>
      </c>
      <c r="H3" s="18">
        <v>120</v>
      </c>
      <c r="I3" s="18">
        <v>4</v>
      </c>
      <c r="J3" s="18" t="s">
        <v>14</v>
      </c>
      <c r="K3" s="24"/>
      <c r="L3" s="24"/>
      <c r="O3" s="3" t="s">
        <v>12</v>
      </c>
    </row>
    <row r="4" spans="1:15" ht="20.100000000000001" customHeight="1" x14ac:dyDescent="0.25">
      <c r="A4" s="12" t="s">
        <v>15</v>
      </c>
      <c r="B4" s="12">
        <v>30</v>
      </c>
      <c r="C4" s="34">
        <f>'Български език и история'!C4/2</f>
        <v>15</v>
      </c>
      <c r="D4" s="18">
        <v>0</v>
      </c>
      <c r="E4" s="18">
        <v>15</v>
      </c>
      <c r="F4" s="34">
        <f t="shared" ref="F4:F12" si="0">C4-D4-E4</f>
        <v>0</v>
      </c>
      <c r="G4" s="34">
        <f t="shared" ref="G4:G12" si="1">H4-C4</f>
        <v>45</v>
      </c>
      <c r="H4" s="18">
        <v>60</v>
      </c>
      <c r="I4" s="18">
        <v>2</v>
      </c>
      <c r="J4" s="18" t="s">
        <v>11</v>
      </c>
      <c r="K4" s="24"/>
      <c r="L4" s="24"/>
      <c r="O4" s="20">
        <f>SUMIF(A:A,"*практически*",C:C)</f>
        <v>0</v>
      </c>
    </row>
    <row r="5" spans="1:15" ht="20.100000000000001" customHeight="1" x14ac:dyDescent="0.25">
      <c r="A5" s="12" t="s">
        <v>13</v>
      </c>
      <c r="B5" s="18">
        <v>30</v>
      </c>
      <c r="C5" s="34">
        <f>'Български език и история'!C5/2</f>
        <v>15</v>
      </c>
      <c r="D5" s="18">
        <v>15</v>
      </c>
      <c r="E5" s="18">
        <v>0</v>
      </c>
      <c r="F5" s="34">
        <f t="shared" si="0"/>
        <v>0</v>
      </c>
      <c r="G5" s="34">
        <f t="shared" si="1"/>
        <v>75</v>
      </c>
      <c r="H5" s="18">
        <v>90</v>
      </c>
      <c r="I5" s="18">
        <v>3</v>
      </c>
      <c r="J5" s="18" t="s">
        <v>19</v>
      </c>
      <c r="K5" s="24" t="s">
        <v>190</v>
      </c>
      <c r="L5" s="24"/>
    </row>
    <row r="6" spans="1:15" ht="20.100000000000001" customHeight="1" x14ac:dyDescent="0.25">
      <c r="A6" s="12" t="s">
        <v>208</v>
      </c>
      <c r="B6" s="18">
        <v>15</v>
      </c>
      <c r="C6" s="34">
        <v>10</v>
      </c>
      <c r="D6" s="18">
        <v>0</v>
      </c>
      <c r="E6" s="18">
        <v>0</v>
      </c>
      <c r="F6" s="34">
        <v>10</v>
      </c>
      <c r="G6" s="34">
        <f t="shared" si="1"/>
        <v>50</v>
      </c>
      <c r="H6" s="18">
        <v>60</v>
      </c>
      <c r="I6" s="18">
        <v>2</v>
      </c>
      <c r="J6" s="18" t="s">
        <v>11</v>
      </c>
      <c r="K6" s="24" t="s">
        <v>150</v>
      </c>
      <c r="L6" s="24"/>
    </row>
    <row r="7" spans="1:15" ht="20.100000000000001" customHeight="1" x14ac:dyDescent="0.25">
      <c r="A7" s="8" t="s">
        <v>304</v>
      </c>
      <c r="B7" s="8">
        <v>30</v>
      </c>
      <c r="C7" s="34">
        <f>'Български език и история'!C7/2</f>
        <v>15</v>
      </c>
      <c r="D7" s="18">
        <v>15</v>
      </c>
      <c r="E7" s="18">
        <v>0</v>
      </c>
      <c r="F7" s="34">
        <f t="shared" si="0"/>
        <v>0</v>
      </c>
      <c r="G7" s="34">
        <f t="shared" si="1"/>
        <v>45</v>
      </c>
      <c r="H7" s="18">
        <f>I7*30</f>
        <v>60</v>
      </c>
      <c r="I7" s="18">
        <v>2</v>
      </c>
      <c r="J7" s="19" t="s">
        <v>19</v>
      </c>
      <c r="K7" s="24"/>
      <c r="L7" s="24"/>
    </row>
    <row r="8" spans="1:15" ht="20.100000000000001" customHeight="1" x14ac:dyDescent="0.25">
      <c r="A8" s="12" t="s">
        <v>165</v>
      </c>
      <c r="B8" s="12">
        <v>45</v>
      </c>
      <c r="C8" s="34">
        <v>25</v>
      </c>
      <c r="D8" s="18">
        <v>25</v>
      </c>
      <c r="E8" s="18">
        <v>0</v>
      </c>
      <c r="F8" s="34">
        <f t="shared" si="0"/>
        <v>0</v>
      </c>
      <c r="G8" s="34">
        <f t="shared" si="1"/>
        <v>65</v>
      </c>
      <c r="H8" s="18">
        <f>I8*30</f>
        <v>90</v>
      </c>
      <c r="I8" s="18">
        <v>3</v>
      </c>
      <c r="J8" s="18" t="s">
        <v>14</v>
      </c>
      <c r="K8" s="24"/>
      <c r="L8" s="24"/>
    </row>
    <row r="9" spans="1:15" ht="20.100000000000001" customHeight="1" x14ac:dyDescent="0.25">
      <c r="A9" s="12" t="s">
        <v>16</v>
      </c>
      <c r="B9" s="18">
        <v>45</v>
      </c>
      <c r="C9" s="34">
        <v>25</v>
      </c>
      <c r="D9" s="18">
        <v>15</v>
      </c>
      <c r="E9" s="18">
        <v>10</v>
      </c>
      <c r="F9" s="34">
        <f t="shared" si="0"/>
        <v>0</v>
      </c>
      <c r="G9" s="34">
        <f t="shared" si="1"/>
        <v>95</v>
      </c>
      <c r="H9" s="18">
        <v>120</v>
      </c>
      <c r="I9" s="18">
        <v>4</v>
      </c>
      <c r="J9" s="18" t="s">
        <v>14</v>
      </c>
      <c r="K9" s="24" t="s">
        <v>191</v>
      </c>
      <c r="L9" s="24"/>
    </row>
    <row r="10" spans="1:15" ht="20.100000000000001" customHeight="1" x14ac:dyDescent="0.25">
      <c r="A10" s="12" t="s">
        <v>305</v>
      </c>
      <c r="B10" s="12">
        <v>15</v>
      </c>
      <c r="C10" s="34">
        <v>10</v>
      </c>
      <c r="D10" s="18">
        <v>10</v>
      </c>
      <c r="E10" s="18">
        <v>0</v>
      </c>
      <c r="F10" s="34">
        <v>0</v>
      </c>
      <c r="G10" s="34">
        <f t="shared" si="1"/>
        <v>50</v>
      </c>
      <c r="H10" s="18">
        <f>I10*30</f>
        <v>60</v>
      </c>
      <c r="I10" s="18">
        <v>2</v>
      </c>
      <c r="J10" s="19" t="s">
        <v>19</v>
      </c>
      <c r="K10" s="24"/>
      <c r="L10" s="24"/>
    </row>
    <row r="11" spans="1:15" ht="20.100000000000001" customHeight="1" x14ac:dyDescent="0.25">
      <c r="A11" s="12" t="s">
        <v>18</v>
      </c>
      <c r="B11" s="18">
        <v>45</v>
      </c>
      <c r="C11" s="34">
        <f>'Български език и история'!C11/2</f>
        <v>30</v>
      </c>
      <c r="D11" s="18">
        <v>30</v>
      </c>
      <c r="E11" s="18">
        <v>0</v>
      </c>
      <c r="F11" s="34">
        <f t="shared" si="0"/>
        <v>0</v>
      </c>
      <c r="G11" s="34">
        <f t="shared" si="1"/>
        <v>90</v>
      </c>
      <c r="H11" s="18">
        <v>120</v>
      </c>
      <c r="I11" s="18">
        <v>4</v>
      </c>
      <c r="J11" s="18" t="s">
        <v>19</v>
      </c>
      <c r="K11" s="24" t="s">
        <v>196</v>
      </c>
      <c r="L11" s="24"/>
    </row>
    <row r="12" spans="1:15" ht="20.100000000000001" customHeight="1" x14ac:dyDescent="0.25">
      <c r="A12" s="12" t="s">
        <v>20</v>
      </c>
      <c r="B12" s="18">
        <v>45</v>
      </c>
      <c r="C12" s="34">
        <f>'Български език и история'!C12/2</f>
        <v>30</v>
      </c>
      <c r="D12" s="18">
        <v>30</v>
      </c>
      <c r="E12" s="18">
        <v>0</v>
      </c>
      <c r="F12" s="34">
        <f t="shared" si="0"/>
        <v>0</v>
      </c>
      <c r="G12" s="34">
        <f t="shared" si="1"/>
        <v>90</v>
      </c>
      <c r="H12" s="18">
        <v>120</v>
      </c>
      <c r="I12" s="18">
        <v>4</v>
      </c>
      <c r="J12" s="18" t="s">
        <v>19</v>
      </c>
      <c r="K12" s="24" t="s">
        <v>197</v>
      </c>
      <c r="L12" s="24"/>
    </row>
    <row r="13" spans="1:15" ht="20.100000000000001" customHeight="1" x14ac:dyDescent="0.25">
      <c r="A13" s="12"/>
      <c r="B13" s="22">
        <f t="shared" ref="B13:I13" si="2">SUM(B3:B12)</f>
        <v>360</v>
      </c>
      <c r="C13" s="22">
        <f t="shared" si="2"/>
        <v>205</v>
      </c>
      <c r="D13" s="22">
        <f t="shared" si="2"/>
        <v>170</v>
      </c>
      <c r="E13" s="22">
        <f t="shared" si="2"/>
        <v>25</v>
      </c>
      <c r="F13" s="22">
        <f t="shared" si="2"/>
        <v>10</v>
      </c>
      <c r="G13" s="22">
        <f t="shared" si="2"/>
        <v>695</v>
      </c>
      <c r="H13" s="22">
        <f t="shared" si="2"/>
        <v>900</v>
      </c>
      <c r="I13" s="22">
        <f t="shared" si="2"/>
        <v>30</v>
      </c>
      <c r="J13" s="19"/>
      <c r="K13" s="24"/>
      <c r="L13" s="24"/>
    </row>
    <row r="14" spans="1:15" ht="20.100000000000001" customHeight="1" x14ac:dyDescent="0.25">
      <c r="A14" s="16" t="s">
        <v>21</v>
      </c>
      <c r="B14" s="16"/>
      <c r="C14" s="18"/>
      <c r="D14" s="18"/>
      <c r="E14" s="18"/>
      <c r="F14" s="18"/>
      <c r="G14" s="18"/>
      <c r="H14" s="18"/>
      <c r="I14" s="8"/>
      <c r="J14" s="19"/>
      <c r="K14" s="24"/>
      <c r="L14" s="24"/>
    </row>
    <row r="15" spans="1:15" ht="20.100000000000001" customHeight="1" x14ac:dyDescent="0.25">
      <c r="A15" s="12" t="s">
        <v>163</v>
      </c>
      <c r="B15" s="12">
        <v>45</v>
      </c>
      <c r="C15" s="34">
        <v>25</v>
      </c>
      <c r="D15" s="18">
        <v>25</v>
      </c>
      <c r="E15" s="18">
        <v>0</v>
      </c>
      <c r="F15" s="34">
        <f t="shared" ref="F15:F22" si="3">C15-D15-E15</f>
        <v>0</v>
      </c>
      <c r="G15" s="34">
        <f t="shared" ref="G15:G23" si="4">H15-C15</f>
        <v>35</v>
      </c>
      <c r="H15" s="18">
        <v>60</v>
      </c>
      <c r="I15" s="18">
        <v>2</v>
      </c>
      <c r="J15" s="19" t="s">
        <v>19</v>
      </c>
      <c r="K15" s="24" t="s">
        <v>306</v>
      </c>
      <c r="L15" s="24"/>
    </row>
    <row r="16" spans="1:15" ht="20.100000000000001" customHeight="1" x14ac:dyDescent="0.25">
      <c r="A16" s="12" t="s">
        <v>23</v>
      </c>
      <c r="B16" s="18">
        <v>45</v>
      </c>
      <c r="C16" s="34">
        <f>'Български език и история'!C16/2</f>
        <v>30</v>
      </c>
      <c r="D16" s="18">
        <v>30</v>
      </c>
      <c r="E16" s="18">
        <v>0</v>
      </c>
      <c r="F16" s="34">
        <f t="shared" si="3"/>
        <v>0</v>
      </c>
      <c r="G16" s="34">
        <f t="shared" si="4"/>
        <v>120</v>
      </c>
      <c r="H16" s="18">
        <v>150</v>
      </c>
      <c r="I16" s="18">
        <v>5</v>
      </c>
      <c r="J16" s="18" t="s">
        <v>19</v>
      </c>
      <c r="K16" s="24" t="s">
        <v>201</v>
      </c>
      <c r="L16" s="24"/>
    </row>
    <row r="17" spans="1:12" ht="20.100000000000001" customHeight="1" x14ac:dyDescent="0.25">
      <c r="A17" s="12" t="s">
        <v>16</v>
      </c>
      <c r="B17" s="18">
        <v>30</v>
      </c>
      <c r="C17" s="34">
        <v>25</v>
      </c>
      <c r="D17" s="18">
        <v>15</v>
      </c>
      <c r="E17" s="18">
        <v>10</v>
      </c>
      <c r="F17" s="34">
        <f t="shared" si="3"/>
        <v>0</v>
      </c>
      <c r="G17" s="34">
        <f t="shared" si="4"/>
        <v>95</v>
      </c>
      <c r="H17" s="18">
        <v>120</v>
      </c>
      <c r="I17" s="18">
        <v>4</v>
      </c>
      <c r="J17" s="18" t="s">
        <v>19</v>
      </c>
      <c r="K17" s="24" t="s">
        <v>202</v>
      </c>
      <c r="L17" s="24"/>
    </row>
    <row r="18" spans="1:12" ht="20.100000000000001" customHeight="1" x14ac:dyDescent="0.25">
      <c r="A18" s="12" t="s">
        <v>307</v>
      </c>
      <c r="B18" s="12">
        <v>60</v>
      </c>
      <c r="C18" s="34">
        <f>'Български език и история'!C18/2</f>
        <v>30</v>
      </c>
      <c r="D18" s="18">
        <v>30</v>
      </c>
      <c r="E18" s="18">
        <v>0</v>
      </c>
      <c r="F18" s="34">
        <f t="shared" si="3"/>
        <v>0</v>
      </c>
      <c r="G18" s="34">
        <f t="shared" si="4"/>
        <v>90</v>
      </c>
      <c r="H18" s="18">
        <f>I18*30</f>
        <v>120</v>
      </c>
      <c r="I18" s="18">
        <v>4</v>
      </c>
      <c r="J18" s="18" t="s">
        <v>14</v>
      </c>
      <c r="K18" s="24"/>
      <c r="L18" s="24"/>
    </row>
    <row r="19" spans="1:12" ht="20.100000000000001" customHeight="1" x14ac:dyDescent="0.25">
      <c r="A19" s="12" t="s">
        <v>308</v>
      </c>
      <c r="B19" s="12">
        <v>30</v>
      </c>
      <c r="C19" s="34">
        <f>'Български език и история'!C19/2</f>
        <v>15</v>
      </c>
      <c r="D19" s="18">
        <v>15</v>
      </c>
      <c r="E19" s="18">
        <v>0</v>
      </c>
      <c r="F19" s="34">
        <f t="shared" si="3"/>
        <v>0</v>
      </c>
      <c r="G19" s="34">
        <f t="shared" si="4"/>
        <v>75</v>
      </c>
      <c r="H19" s="18">
        <f>I19*30</f>
        <v>90</v>
      </c>
      <c r="I19" s="18">
        <v>3</v>
      </c>
      <c r="J19" s="18" t="s">
        <v>11</v>
      </c>
      <c r="K19" s="24"/>
      <c r="L19" s="24"/>
    </row>
    <row r="20" spans="1:12" ht="20.100000000000001" customHeight="1" x14ac:dyDescent="0.25">
      <c r="A20" s="12" t="s">
        <v>165</v>
      </c>
      <c r="B20" s="12">
        <v>60</v>
      </c>
      <c r="C20" s="34">
        <f>'Български език и история'!C20/2</f>
        <v>30</v>
      </c>
      <c r="D20" s="18">
        <v>30</v>
      </c>
      <c r="E20" s="18">
        <v>0</v>
      </c>
      <c r="F20" s="34">
        <f t="shared" si="3"/>
        <v>0</v>
      </c>
      <c r="G20" s="34">
        <f t="shared" si="4"/>
        <v>90</v>
      </c>
      <c r="H20" s="18">
        <f>I20*30</f>
        <v>120</v>
      </c>
      <c r="I20" s="18">
        <v>4</v>
      </c>
      <c r="J20" s="19" t="s">
        <v>19</v>
      </c>
      <c r="K20" s="24"/>
      <c r="L20" s="24"/>
    </row>
    <row r="21" spans="1:12" ht="20.100000000000001" customHeight="1" x14ac:dyDescent="0.25">
      <c r="A21" s="12" t="s">
        <v>32</v>
      </c>
      <c r="B21" s="18">
        <v>30</v>
      </c>
      <c r="C21" s="34">
        <v>25</v>
      </c>
      <c r="D21" s="18">
        <v>20</v>
      </c>
      <c r="E21" s="18">
        <v>5</v>
      </c>
      <c r="F21" s="34">
        <f t="shared" si="3"/>
        <v>0</v>
      </c>
      <c r="G21" s="34">
        <f t="shared" si="4"/>
        <v>65</v>
      </c>
      <c r="H21" s="18">
        <v>90</v>
      </c>
      <c r="I21" s="18">
        <v>3</v>
      </c>
      <c r="J21" s="18" t="s">
        <v>19</v>
      </c>
      <c r="K21" s="24" t="s">
        <v>219</v>
      </c>
      <c r="L21" s="24"/>
    </row>
    <row r="22" spans="1:12" ht="20.100000000000001" customHeight="1" x14ac:dyDescent="0.25">
      <c r="A22" s="12" t="s">
        <v>83</v>
      </c>
      <c r="B22" s="18">
        <v>15</v>
      </c>
      <c r="C22" s="34">
        <f>'Български език и история'!C22/2</f>
        <v>15</v>
      </c>
      <c r="D22" s="18">
        <v>15</v>
      </c>
      <c r="E22" s="18">
        <v>0</v>
      </c>
      <c r="F22" s="34">
        <f t="shared" si="3"/>
        <v>0</v>
      </c>
      <c r="G22" s="34">
        <f t="shared" si="4"/>
        <v>45</v>
      </c>
      <c r="H22" s="18">
        <v>60</v>
      </c>
      <c r="I22" s="18">
        <v>2</v>
      </c>
      <c r="J22" s="18" t="s">
        <v>11</v>
      </c>
      <c r="K22" s="24" t="s">
        <v>198</v>
      </c>
      <c r="L22" s="24"/>
    </row>
    <row r="23" spans="1:12" ht="20.100000000000001" customHeight="1" x14ac:dyDescent="0.25">
      <c r="A23" s="12" t="s">
        <v>309</v>
      </c>
      <c r="B23" s="12">
        <v>15</v>
      </c>
      <c r="C23" s="34">
        <v>10</v>
      </c>
      <c r="D23" s="18">
        <v>10</v>
      </c>
      <c r="E23" s="18">
        <v>0</v>
      </c>
      <c r="F23" s="34">
        <v>0</v>
      </c>
      <c r="G23" s="34">
        <f t="shared" si="4"/>
        <v>80</v>
      </c>
      <c r="H23" s="18">
        <f>I23*30</f>
        <v>90</v>
      </c>
      <c r="I23" s="18">
        <v>3</v>
      </c>
      <c r="J23" s="19" t="s">
        <v>19</v>
      </c>
      <c r="K23" s="24"/>
      <c r="L23" s="24"/>
    </row>
    <row r="24" spans="1:12" ht="20.100000000000001" customHeight="1" x14ac:dyDescent="0.25">
      <c r="A24" s="12"/>
      <c r="B24" s="22">
        <f t="shared" ref="B24:I24" si="5">SUM(B15:B23)</f>
        <v>330</v>
      </c>
      <c r="C24" s="22">
        <f t="shared" si="5"/>
        <v>205</v>
      </c>
      <c r="D24" s="22">
        <f t="shared" si="5"/>
        <v>190</v>
      </c>
      <c r="E24" s="22">
        <f t="shared" si="5"/>
        <v>15</v>
      </c>
      <c r="F24" s="22">
        <f t="shared" si="5"/>
        <v>0</v>
      </c>
      <c r="G24" s="22">
        <f t="shared" si="5"/>
        <v>695</v>
      </c>
      <c r="H24" s="22">
        <f t="shared" si="5"/>
        <v>900</v>
      </c>
      <c r="I24" s="22">
        <f t="shared" si="5"/>
        <v>30</v>
      </c>
      <c r="J24" s="19"/>
      <c r="K24" s="24"/>
      <c r="L24" s="24"/>
    </row>
    <row r="25" spans="1:12" ht="20.100000000000001" customHeight="1" x14ac:dyDescent="0.25">
      <c r="A25" s="16" t="s">
        <v>28</v>
      </c>
      <c r="B25" s="16"/>
      <c r="C25" s="18"/>
      <c r="D25" s="18"/>
      <c r="E25" s="18"/>
      <c r="F25" s="18"/>
      <c r="G25" s="18"/>
      <c r="H25" s="18"/>
      <c r="I25" s="8"/>
      <c r="J25" s="19"/>
      <c r="K25" s="24"/>
      <c r="L25" s="24"/>
    </row>
    <row r="26" spans="1:12" ht="20.100000000000001" customHeight="1" x14ac:dyDescent="0.25">
      <c r="A26" s="12" t="s">
        <v>310</v>
      </c>
      <c r="B26" s="12">
        <v>45</v>
      </c>
      <c r="C26" s="34">
        <v>25</v>
      </c>
      <c r="D26" s="18">
        <v>15</v>
      </c>
      <c r="E26" s="18">
        <v>10</v>
      </c>
      <c r="F26" s="34">
        <f t="shared" ref="F26:F34" si="6">C26-D26-E26</f>
        <v>0</v>
      </c>
      <c r="G26" s="34">
        <f t="shared" ref="G26:G34" si="7">H26-C26</f>
        <v>35</v>
      </c>
      <c r="H26" s="18">
        <f>I26*30</f>
        <v>60</v>
      </c>
      <c r="I26" s="18">
        <v>2</v>
      </c>
      <c r="J26" s="18" t="s">
        <v>14</v>
      </c>
      <c r="K26" s="24" t="s">
        <v>306</v>
      </c>
      <c r="L26" s="24"/>
    </row>
    <row r="27" spans="1:12" ht="20.100000000000001" customHeight="1" x14ac:dyDescent="0.25">
      <c r="A27" s="12" t="s">
        <v>33</v>
      </c>
      <c r="B27" s="18">
        <v>30</v>
      </c>
      <c r="C27" s="34">
        <f>'Български език и история'!C28/2</f>
        <v>15</v>
      </c>
      <c r="D27" s="18">
        <v>15</v>
      </c>
      <c r="E27" s="18">
        <v>0</v>
      </c>
      <c r="F27" s="34">
        <f t="shared" si="6"/>
        <v>0</v>
      </c>
      <c r="G27" s="34">
        <f t="shared" si="7"/>
        <v>75</v>
      </c>
      <c r="H27" s="18">
        <v>90</v>
      </c>
      <c r="I27" s="18">
        <v>3</v>
      </c>
      <c r="J27" s="18" t="s">
        <v>14</v>
      </c>
      <c r="K27" s="24" t="s">
        <v>212</v>
      </c>
      <c r="L27" s="24"/>
    </row>
    <row r="28" spans="1:12" ht="20.100000000000001" customHeight="1" x14ac:dyDescent="0.25">
      <c r="A28" s="12" t="s">
        <v>307</v>
      </c>
      <c r="B28" s="12">
        <v>60</v>
      </c>
      <c r="C28" s="34">
        <f>'Български език и история'!C29/2</f>
        <v>30</v>
      </c>
      <c r="D28" s="18">
        <v>15</v>
      </c>
      <c r="E28" s="18">
        <v>15</v>
      </c>
      <c r="F28" s="34">
        <f t="shared" si="6"/>
        <v>0</v>
      </c>
      <c r="G28" s="34">
        <f t="shared" si="7"/>
        <v>120</v>
      </c>
      <c r="H28" s="18">
        <f>I28*30</f>
        <v>150</v>
      </c>
      <c r="I28" s="18">
        <v>5</v>
      </c>
      <c r="J28" s="19" t="s">
        <v>19</v>
      </c>
      <c r="K28" s="24"/>
      <c r="L28" s="24"/>
    </row>
    <row r="29" spans="1:12" ht="20.100000000000001" customHeight="1" x14ac:dyDescent="0.25">
      <c r="A29" s="12" t="s">
        <v>311</v>
      </c>
      <c r="B29" s="12">
        <v>45</v>
      </c>
      <c r="C29" s="34">
        <v>25</v>
      </c>
      <c r="D29" s="18">
        <v>15</v>
      </c>
      <c r="E29" s="18">
        <v>10</v>
      </c>
      <c r="F29" s="34">
        <f t="shared" si="6"/>
        <v>0</v>
      </c>
      <c r="G29" s="34">
        <f t="shared" si="7"/>
        <v>125</v>
      </c>
      <c r="H29" s="18">
        <f>I29*30</f>
        <v>150</v>
      </c>
      <c r="I29" s="18">
        <v>5</v>
      </c>
      <c r="J29" s="19" t="s">
        <v>19</v>
      </c>
      <c r="K29" s="24"/>
      <c r="L29" s="24"/>
    </row>
    <row r="30" spans="1:12" ht="20.100000000000001" customHeight="1" x14ac:dyDescent="0.25">
      <c r="A30" s="12" t="s">
        <v>29</v>
      </c>
      <c r="B30" s="12">
        <v>15</v>
      </c>
      <c r="C30" s="34">
        <f>'Български език и история'!C31/2</f>
        <v>15</v>
      </c>
      <c r="D30" s="18">
        <v>15</v>
      </c>
      <c r="E30" s="18">
        <v>0</v>
      </c>
      <c r="F30" s="34">
        <f t="shared" si="6"/>
        <v>0</v>
      </c>
      <c r="G30" s="34">
        <f t="shared" si="7"/>
        <v>45</v>
      </c>
      <c r="H30" s="18">
        <f>I30*30</f>
        <v>60</v>
      </c>
      <c r="I30" s="18">
        <v>2</v>
      </c>
      <c r="J30" s="19" t="s">
        <v>19</v>
      </c>
      <c r="K30" s="24"/>
      <c r="L30" s="24"/>
    </row>
    <row r="31" spans="1:12" ht="20.100000000000001" customHeight="1" x14ac:dyDescent="0.25">
      <c r="A31" s="12" t="s">
        <v>35</v>
      </c>
      <c r="B31" s="18">
        <v>60</v>
      </c>
      <c r="C31" s="34">
        <f>'Български език и история'!C32/2</f>
        <v>30</v>
      </c>
      <c r="D31" s="18">
        <v>15</v>
      </c>
      <c r="E31" s="18">
        <v>15</v>
      </c>
      <c r="F31" s="34">
        <f t="shared" si="6"/>
        <v>0</v>
      </c>
      <c r="G31" s="34">
        <f t="shared" si="7"/>
        <v>90</v>
      </c>
      <c r="H31" s="18">
        <v>120</v>
      </c>
      <c r="I31" s="18">
        <v>4</v>
      </c>
      <c r="J31" s="18" t="s">
        <v>19</v>
      </c>
      <c r="K31" s="24" t="s">
        <v>138</v>
      </c>
      <c r="L31" s="24"/>
    </row>
    <row r="32" spans="1:12" ht="20.100000000000001" customHeight="1" x14ac:dyDescent="0.25">
      <c r="A32" s="12" t="s">
        <v>30</v>
      </c>
      <c r="B32" s="18">
        <v>45</v>
      </c>
      <c r="C32" s="34">
        <v>25</v>
      </c>
      <c r="D32" s="18">
        <v>15</v>
      </c>
      <c r="E32" s="18">
        <v>10</v>
      </c>
      <c r="F32" s="34">
        <f t="shared" si="6"/>
        <v>0</v>
      </c>
      <c r="G32" s="34">
        <f t="shared" si="7"/>
        <v>65</v>
      </c>
      <c r="H32" s="18">
        <v>90</v>
      </c>
      <c r="I32" s="18">
        <v>3</v>
      </c>
      <c r="J32" s="18" t="s">
        <v>19</v>
      </c>
      <c r="K32" s="24" t="s">
        <v>139</v>
      </c>
      <c r="L32" s="24"/>
    </row>
    <row r="33" spans="1:12" ht="20.100000000000001" customHeight="1" x14ac:dyDescent="0.25">
      <c r="A33" s="12" t="s">
        <v>312</v>
      </c>
      <c r="B33" s="12">
        <v>45</v>
      </c>
      <c r="C33" s="34">
        <v>25</v>
      </c>
      <c r="D33" s="18">
        <v>15</v>
      </c>
      <c r="E33" s="18">
        <v>10</v>
      </c>
      <c r="F33" s="34">
        <f t="shared" si="6"/>
        <v>0</v>
      </c>
      <c r="G33" s="34">
        <f t="shared" si="7"/>
        <v>65</v>
      </c>
      <c r="H33" s="18">
        <f>I33*30</f>
        <v>90</v>
      </c>
      <c r="I33" s="18">
        <v>3</v>
      </c>
      <c r="J33" s="18" t="s">
        <v>14</v>
      </c>
      <c r="K33" s="24"/>
      <c r="L33" s="24"/>
    </row>
    <row r="34" spans="1:12" ht="20.100000000000001" customHeight="1" x14ac:dyDescent="0.25">
      <c r="A34" s="12" t="s">
        <v>26</v>
      </c>
      <c r="B34" s="18">
        <v>30</v>
      </c>
      <c r="C34" s="34">
        <v>25</v>
      </c>
      <c r="D34" s="18">
        <v>20</v>
      </c>
      <c r="E34" s="18">
        <v>5</v>
      </c>
      <c r="F34" s="34">
        <f t="shared" si="6"/>
        <v>0</v>
      </c>
      <c r="G34" s="34">
        <f t="shared" si="7"/>
        <v>65</v>
      </c>
      <c r="H34" s="18">
        <v>90</v>
      </c>
      <c r="I34" s="18">
        <v>3</v>
      </c>
      <c r="J34" s="18" t="s">
        <v>19</v>
      </c>
      <c r="K34" s="24" t="s">
        <v>206</v>
      </c>
      <c r="L34" s="24"/>
    </row>
    <row r="35" spans="1:12" ht="20.100000000000001" customHeight="1" x14ac:dyDescent="0.25">
      <c r="A35" s="12"/>
      <c r="B35" s="22">
        <f t="shared" ref="B35:I35" si="8">SUM(B26:B34)</f>
        <v>375</v>
      </c>
      <c r="C35" s="22">
        <f t="shared" si="8"/>
        <v>215</v>
      </c>
      <c r="D35" s="22">
        <f t="shared" si="8"/>
        <v>140</v>
      </c>
      <c r="E35" s="22">
        <f t="shared" si="8"/>
        <v>75</v>
      </c>
      <c r="F35" s="22">
        <f t="shared" si="8"/>
        <v>0</v>
      </c>
      <c r="G35" s="22">
        <f t="shared" si="8"/>
        <v>685</v>
      </c>
      <c r="H35" s="22">
        <f t="shared" si="8"/>
        <v>900</v>
      </c>
      <c r="I35" s="22">
        <f t="shared" si="8"/>
        <v>30</v>
      </c>
      <c r="J35" s="19"/>
      <c r="K35" s="24"/>
      <c r="L35" s="24"/>
    </row>
    <row r="36" spans="1:12" ht="20.100000000000001" customHeight="1" x14ac:dyDescent="0.25">
      <c r="A36" s="16" t="s">
        <v>37</v>
      </c>
      <c r="B36" s="16"/>
      <c r="C36" s="18"/>
      <c r="D36" s="18"/>
      <c r="E36" s="18"/>
      <c r="F36" s="18"/>
      <c r="G36" s="18"/>
      <c r="H36" s="18"/>
      <c r="I36" s="18"/>
      <c r="J36" s="19"/>
      <c r="K36" s="24"/>
      <c r="L36" s="24"/>
    </row>
    <row r="37" spans="1:12" ht="20.100000000000001" customHeight="1" x14ac:dyDescent="0.25">
      <c r="A37" s="12" t="s">
        <v>141</v>
      </c>
      <c r="B37" s="18">
        <v>45</v>
      </c>
      <c r="C37" s="34">
        <v>25</v>
      </c>
      <c r="D37" s="18">
        <v>15</v>
      </c>
      <c r="E37" s="18">
        <v>10</v>
      </c>
      <c r="F37" s="34">
        <f t="shared" ref="F37:F46" si="9">C37-D37-E37</f>
        <v>0</v>
      </c>
      <c r="G37" s="34">
        <f t="shared" ref="G37:G46" si="10">H37-C37</f>
        <v>95</v>
      </c>
      <c r="H37" s="18">
        <f>I37*30</f>
        <v>120</v>
      </c>
      <c r="I37" s="18">
        <v>4</v>
      </c>
      <c r="J37" s="18" t="s">
        <v>14</v>
      </c>
      <c r="K37" s="24" t="s">
        <v>223</v>
      </c>
      <c r="L37" s="24"/>
    </row>
    <row r="38" spans="1:12" ht="20.100000000000001" customHeight="1" x14ac:dyDescent="0.25">
      <c r="A38" s="12" t="s">
        <v>33</v>
      </c>
      <c r="B38" s="18">
        <v>30</v>
      </c>
      <c r="C38" s="34">
        <v>25</v>
      </c>
      <c r="D38" s="18">
        <v>25</v>
      </c>
      <c r="E38" s="18">
        <v>0</v>
      </c>
      <c r="F38" s="34">
        <f t="shared" si="9"/>
        <v>0</v>
      </c>
      <c r="G38" s="34">
        <f t="shared" si="10"/>
        <v>65</v>
      </c>
      <c r="H38" s="18">
        <v>90</v>
      </c>
      <c r="I38" s="18">
        <v>3</v>
      </c>
      <c r="J38" s="18" t="s">
        <v>19</v>
      </c>
      <c r="K38" s="24" t="s">
        <v>224</v>
      </c>
      <c r="L38" s="24"/>
    </row>
    <row r="39" spans="1:12" ht="20.100000000000001" customHeight="1" x14ac:dyDescent="0.25">
      <c r="A39" s="12" t="s">
        <v>310</v>
      </c>
      <c r="B39" s="12">
        <v>15</v>
      </c>
      <c r="C39" s="34">
        <v>10</v>
      </c>
      <c r="D39" s="18">
        <v>10</v>
      </c>
      <c r="E39" s="18">
        <v>0</v>
      </c>
      <c r="F39" s="34">
        <f t="shared" si="9"/>
        <v>0</v>
      </c>
      <c r="G39" s="34">
        <f t="shared" si="10"/>
        <v>50</v>
      </c>
      <c r="H39" s="18">
        <f>I39*30</f>
        <v>60</v>
      </c>
      <c r="I39" s="18">
        <v>2</v>
      </c>
      <c r="J39" s="19" t="s">
        <v>19</v>
      </c>
      <c r="K39" s="24"/>
      <c r="L39" s="24"/>
    </row>
    <row r="40" spans="1:12" ht="20.100000000000001" customHeight="1" x14ac:dyDescent="0.25">
      <c r="A40" s="12" t="s">
        <v>313</v>
      </c>
      <c r="B40" s="12">
        <v>45</v>
      </c>
      <c r="C40" s="34">
        <v>25</v>
      </c>
      <c r="D40" s="18">
        <v>15</v>
      </c>
      <c r="E40" s="18">
        <v>10</v>
      </c>
      <c r="F40" s="34">
        <f t="shared" si="9"/>
        <v>0</v>
      </c>
      <c r="G40" s="34">
        <f t="shared" si="10"/>
        <v>65</v>
      </c>
      <c r="H40" s="18">
        <f>I40*30</f>
        <v>90</v>
      </c>
      <c r="I40" s="18">
        <v>3</v>
      </c>
      <c r="J40" s="19" t="s">
        <v>19</v>
      </c>
      <c r="K40" s="24"/>
      <c r="L40" s="24"/>
    </row>
    <row r="41" spans="1:12" ht="15" customHeight="1" x14ac:dyDescent="0.25">
      <c r="A41" s="12" t="s">
        <v>66</v>
      </c>
      <c r="B41" s="18">
        <v>30</v>
      </c>
      <c r="C41" s="34">
        <f>'Български език и история'!C43/2</f>
        <v>22.5</v>
      </c>
      <c r="D41" s="18">
        <v>15</v>
      </c>
      <c r="E41" s="18">
        <v>0</v>
      </c>
      <c r="F41" s="34">
        <f t="shared" si="9"/>
        <v>7.5</v>
      </c>
      <c r="G41" s="34">
        <f t="shared" si="10"/>
        <v>37.5</v>
      </c>
      <c r="H41" s="18">
        <v>60</v>
      </c>
      <c r="I41" s="18">
        <v>2</v>
      </c>
      <c r="J41" s="19" t="s">
        <v>19</v>
      </c>
      <c r="K41" s="24" t="s">
        <v>225</v>
      </c>
      <c r="L41" s="24"/>
    </row>
    <row r="42" spans="1:12" ht="15" customHeight="1" x14ac:dyDescent="0.25">
      <c r="A42" s="12" t="s">
        <v>314</v>
      </c>
      <c r="B42" s="12">
        <v>60</v>
      </c>
      <c r="C42" s="34">
        <f>'Български език и история'!C44/2</f>
        <v>30</v>
      </c>
      <c r="D42" s="18">
        <v>15</v>
      </c>
      <c r="E42" s="18">
        <v>15</v>
      </c>
      <c r="F42" s="34">
        <f t="shared" si="9"/>
        <v>0</v>
      </c>
      <c r="G42" s="34">
        <f t="shared" si="10"/>
        <v>90</v>
      </c>
      <c r="H42" s="18">
        <f>I42*30</f>
        <v>120</v>
      </c>
      <c r="I42" s="18">
        <v>4</v>
      </c>
      <c r="J42" s="19" t="s">
        <v>19</v>
      </c>
      <c r="K42" s="24"/>
      <c r="L42" s="24"/>
    </row>
    <row r="43" spans="1:12" ht="15.95" customHeight="1" x14ac:dyDescent="0.25">
      <c r="A43" s="12" t="s">
        <v>115</v>
      </c>
      <c r="B43" s="18">
        <v>15</v>
      </c>
      <c r="C43" s="34">
        <f>'Български език и история'!C45/2</f>
        <v>15</v>
      </c>
      <c r="D43" s="18">
        <v>15</v>
      </c>
      <c r="E43" s="18">
        <v>0</v>
      </c>
      <c r="F43" s="34">
        <f t="shared" si="9"/>
        <v>0</v>
      </c>
      <c r="G43" s="34">
        <f t="shared" si="10"/>
        <v>45</v>
      </c>
      <c r="H43" s="18">
        <v>60</v>
      </c>
      <c r="I43" s="18">
        <v>2</v>
      </c>
      <c r="J43" s="18" t="s">
        <v>11</v>
      </c>
      <c r="K43" s="24" t="s">
        <v>207</v>
      </c>
      <c r="L43" s="24"/>
    </row>
    <row r="44" spans="1:12" ht="15" customHeight="1" x14ac:dyDescent="0.25">
      <c r="A44" s="12" t="s">
        <v>142</v>
      </c>
      <c r="B44" s="18">
        <v>60</v>
      </c>
      <c r="C44" s="34">
        <f>'Български език и история'!C46/2</f>
        <v>30</v>
      </c>
      <c r="D44" s="18">
        <v>30</v>
      </c>
      <c r="E44" s="18">
        <v>0</v>
      </c>
      <c r="F44" s="34">
        <f t="shared" si="9"/>
        <v>0</v>
      </c>
      <c r="G44" s="34">
        <f t="shared" si="10"/>
        <v>120</v>
      </c>
      <c r="H44" s="18">
        <v>150</v>
      </c>
      <c r="I44" s="18">
        <v>5</v>
      </c>
      <c r="J44" s="18" t="s">
        <v>19</v>
      </c>
      <c r="K44" s="24" t="s">
        <v>229</v>
      </c>
      <c r="L44" s="24"/>
    </row>
    <row r="45" spans="1:12" ht="15" customHeight="1" x14ac:dyDescent="0.25">
      <c r="A45" s="12" t="s">
        <v>312</v>
      </c>
      <c r="B45" s="12">
        <v>45</v>
      </c>
      <c r="C45" s="34">
        <v>25</v>
      </c>
      <c r="D45" s="18">
        <v>15</v>
      </c>
      <c r="E45" s="18">
        <v>10</v>
      </c>
      <c r="F45" s="34">
        <f t="shared" si="9"/>
        <v>0</v>
      </c>
      <c r="G45" s="34">
        <f t="shared" si="10"/>
        <v>65</v>
      </c>
      <c r="H45" s="18">
        <f>I45*30</f>
        <v>90</v>
      </c>
      <c r="I45" s="18">
        <v>3</v>
      </c>
      <c r="J45" s="19" t="s">
        <v>19</v>
      </c>
      <c r="K45" s="24"/>
      <c r="L45" s="24"/>
    </row>
    <row r="46" spans="1:12" ht="15" customHeight="1" x14ac:dyDescent="0.25">
      <c r="A46" s="12" t="s">
        <v>41</v>
      </c>
      <c r="B46" s="18">
        <v>30</v>
      </c>
      <c r="C46" s="34">
        <v>25</v>
      </c>
      <c r="D46" s="18">
        <v>15</v>
      </c>
      <c r="E46" s="18">
        <v>10</v>
      </c>
      <c r="F46" s="34">
        <f t="shared" si="9"/>
        <v>0</v>
      </c>
      <c r="G46" s="34">
        <f t="shared" si="10"/>
        <v>35</v>
      </c>
      <c r="H46" s="18">
        <v>60</v>
      </c>
      <c r="I46" s="18">
        <v>2</v>
      </c>
      <c r="J46" s="18" t="s">
        <v>14</v>
      </c>
      <c r="K46" s="24" t="s">
        <v>232</v>
      </c>
      <c r="L46" s="24"/>
    </row>
    <row r="47" spans="1:12" ht="15" customHeight="1" x14ac:dyDescent="0.25">
      <c r="A47" s="12"/>
      <c r="B47" s="22">
        <f>SUM(B37:B46)</f>
        <v>375</v>
      </c>
      <c r="C47" s="22">
        <f>SUM(C37:C46)</f>
        <v>232.5</v>
      </c>
      <c r="D47" s="22">
        <f t="shared" ref="D47:I47" si="11">SUM(D37:D46)</f>
        <v>170</v>
      </c>
      <c r="E47" s="22">
        <f t="shared" si="11"/>
        <v>55</v>
      </c>
      <c r="F47" s="22">
        <f>C47-D47-E47</f>
        <v>7.5</v>
      </c>
      <c r="G47" s="22">
        <f t="shared" si="11"/>
        <v>667.5</v>
      </c>
      <c r="H47" s="22">
        <f t="shared" si="11"/>
        <v>900</v>
      </c>
      <c r="I47" s="22">
        <f t="shared" si="11"/>
        <v>30</v>
      </c>
      <c r="J47" s="19"/>
      <c r="K47" s="24"/>
      <c r="L47" s="24"/>
    </row>
    <row r="48" spans="1:12" ht="15" customHeight="1" x14ac:dyDescent="0.25">
      <c r="A48" s="16" t="s">
        <v>0</v>
      </c>
      <c r="B48" s="16" t="s">
        <v>162</v>
      </c>
      <c r="C48" s="17" t="s">
        <v>1</v>
      </c>
      <c r="D48" s="17" t="s">
        <v>2</v>
      </c>
      <c r="E48" s="17" t="s">
        <v>3</v>
      </c>
      <c r="F48" s="17" t="s">
        <v>4</v>
      </c>
      <c r="G48" s="17" t="s">
        <v>5</v>
      </c>
      <c r="H48" s="17" t="s">
        <v>6</v>
      </c>
      <c r="I48" s="17" t="s">
        <v>7</v>
      </c>
      <c r="J48" s="17" t="s">
        <v>8</v>
      </c>
      <c r="K48" s="24"/>
      <c r="L48" s="24"/>
    </row>
    <row r="49" spans="1:12" ht="15" customHeight="1" x14ac:dyDescent="0.25">
      <c r="A49" s="16" t="s">
        <v>42</v>
      </c>
      <c r="B49" s="16"/>
      <c r="C49" s="18"/>
      <c r="D49" s="18"/>
      <c r="E49" s="18"/>
      <c r="F49" s="18"/>
      <c r="G49" s="18"/>
      <c r="H49" s="18"/>
      <c r="I49" s="8"/>
      <c r="J49" s="19"/>
      <c r="K49" s="24" t="s">
        <v>306</v>
      </c>
      <c r="L49" s="24"/>
    </row>
    <row r="50" spans="1:12" ht="15" customHeight="1" x14ac:dyDescent="0.25">
      <c r="A50" s="12" t="s">
        <v>141</v>
      </c>
      <c r="B50" s="18">
        <v>30</v>
      </c>
      <c r="C50" s="34">
        <v>25</v>
      </c>
      <c r="D50" s="18">
        <v>15</v>
      </c>
      <c r="E50" s="18">
        <v>10</v>
      </c>
      <c r="F50" s="34">
        <f t="shared" ref="F50:F57" si="12">C50-D50-E50</f>
        <v>0</v>
      </c>
      <c r="G50" s="34">
        <f t="shared" ref="G50:G57" si="13">H50-C50</f>
        <v>65</v>
      </c>
      <c r="H50" s="18">
        <f>I50*30</f>
        <v>90</v>
      </c>
      <c r="I50" s="18">
        <v>3</v>
      </c>
      <c r="J50" s="18" t="s">
        <v>19</v>
      </c>
      <c r="K50" s="24" t="s">
        <v>235</v>
      </c>
      <c r="L50" s="24"/>
    </row>
    <row r="51" spans="1:12" ht="15" customHeight="1" x14ac:dyDescent="0.25">
      <c r="A51" s="12" t="s">
        <v>44</v>
      </c>
      <c r="B51" s="18">
        <v>30</v>
      </c>
      <c r="C51" s="34">
        <f>'Български език и история'!C53/2</f>
        <v>15</v>
      </c>
      <c r="D51" s="18">
        <v>15</v>
      </c>
      <c r="E51" s="18">
        <v>0</v>
      </c>
      <c r="F51" s="34">
        <f t="shared" si="12"/>
        <v>0</v>
      </c>
      <c r="G51" s="34">
        <f t="shared" si="13"/>
        <v>75</v>
      </c>
      <c r="H51" s="18">
        <v>90</v>
      </c>
      <c r="I51" s="18">
        <v>3</v>
      </c>
      <c r="J51" s="18" t="s">
        <v>14</v>
      </c>
      <c r="K51" s="24" t="s">
        <v>236</v>
      </c>
      <c r="L51" s="24"/>
    </row>
    <row r="52" spans="1:12" ht="15" customHeight="1" x14ac:dyDescent="0.25">
      <c r="A52" s="12" t="s">
        <v>45</v>
      </c>
      <c r="B52" s="18">
        <v>45</v>
      </c>
      <c r="C52" s="34">
        <f>'Български език и история'!C54/2</f>
        <v>15</v>
      </c>
      <c r="D52" s="18">
        <v>15</v>
      </c>
      <c r="E52" s="18">
        <v>0</v>
      </c>
      <c r="F52" s="34">
        <f t="shared" si="12"/>
        <v>0</v>
      </c>
      <c r="G52" s="34">
        <f t="shared" si="13"/>
        <v>75</v>
      </c>
      <c r="H52" s="18">
        <v>90</v>
      </c>
      <c r="I52" s="18">
        <v>3</v>
      </c>
      <c r="J52" s="18" t="s">
        <v>14</v>
      </c>
      <c r="K52" s="24" t="s">
        <v>239</v>
      </c>
      <c r="L52" s="24"/>
    </row>
    <row r="53" spans="1:12" ht="15" customHeight="1" x14ac:dyDescent="0.25">
      <c r="A53" s="12" t="s">
        <v>315</v>
      </c>
      <c r="B53" s="12">
        <v>45</v>
      </c>
      <c r="C53" s="34">
        <v>25</v>
      </c>
      <c r="D53" s="18">
        <v>15</v>
      </c>
      <c r="E53" s="18">
        <v>10</v>
      </c>
      <c r="F53" s="34">
        <f t="shared" si="12"/>
        <v>0</v>
      </c>
      <c r="G53" s="34">
        <f t="shared" si="13"/>
        <v>95</v>
      </c>
      <c r="H53" s="18">
        <f>I53*30</f>
        <v>120</v>
      </c>
      <c r="I53" s="18">
        <v>4</v>
      </c>
      <c r="J53" s="18" t="s">
        <v>14</v>
      </c>
      <c r="K53" s="24"/>
      <c r="L53" s="24"/>
    </row>
    <row r="54" spans="1:12" ht="15" customHeight="1" x14ac:dyDescent="0.25">
      <c r="A54" s="12" t="s">
        <v>316</v>
      </c>
      <c r="B54" s="12">
        <v>60</v>
      </c>
      <c r="C54" s="34">
        <f>'Български език и история'!C56/2</f>
        <v>30</v>
      </c>
      <c r="D54" s="18">
        <v>15</v>
      </c>
      <c r="E54" s="18">
        <v>15</v>
      </c>
      <c r="F54" s="34">
        <f t="shared" si="12"/>
        <v>0</v>
      </c>
      <c r="G54" s="34">
        <f t="shared" si="13"/>
        <v>150</v>
      </c>
      <c r="H54" s="18">
        <f>I54*30</f>
        <v>180</v>
      </c>
      <c r="I54" s="18">
        <v>6</v>
      </c>
      <c r="J54" s="19" t="s">
        <v>19</v>
      </c>
      <c r="K54" s="24"/>
      <c r="L54" s="24"/>
    </row>
    <row r="55" spans="1:12" ht="15" customHeight="1" x14ac:dyDescent="0.25">
      <c r="A55" s="12" t="s">
        <v>317</v>
      </c>
      <c r="B55" s="12">
        <v>60</v>
      </c>
      <c r="C55" s="34">
        <f>'Български език и история'!C57/2</f>
        <v>30</v>
      </c>
      <c r="D55" s="18">
        <v>15</v>
      </c>
      <c r="E55" s="18">
        <v>15</v>
      </c>
      <c r="F55" s="34">
        <f t="shared" si="12"/>
        <v>0</v>
      </c>
      <c r="G55" s="34">
        <f t="shared" si="13"/>
        <v>150</v>
      </c>
      <c r="H55" s="18">
        <f>I55*30</f>
        <v>180</v>
      </c>
      <c r="I55" s="18">
        <v>6</v>
      </c>
      <c r="J55" s="18" t="s">
        <v>14</v>
      </c>
      <c r="K55" s="24"/>
      <c r="L55" s="24"/>
    </row>
    <row r="56" spans="1:12" ht="15.95" customHeight="1" x14ac:dyDescent="0.25">
      <c r="A56" s="12" t="s">
        <v>117</v>
      </c>
      <c r="B56" s="18">
        <v>30</v>
      </c>
      <c r="C56" s="34">
        <f>'Български език и история'!C58/2</f>
        <v>15</v>
      </c>
      <c r="D56" s="18">
        <v>15</v>
      </c>
      <c r="E56" s="18">
        <v>0</v>
      </c>
      <c r="F56" s="34">
        <f t="shared" si="12"/>
        <v>0</v>
      </c>
      <c r="G56" s="34">
        <f t="shared" si="13"/>
        <v>45</v>
      </c>
      <c r="H56" s="18">
        <v>60</v>
      </c>
      <c r="I56" s="18">
        <v>2</v>
      </c>
      <c r="J56" s="18" t="s">
        <v>11</v>
      </c>
      <c r="K56" s="24" t="s">
        <v>258</v>
      </c>
      <c r="L56" s="24"/>
    </row>
    <row r="57" spans="1:12" ht="15" customHeight="1" x14ac:dyDescent="0.25">
      <c r="A57" s="12" t="s">
        <v>41</v>
      </c>
      <c r="B57" s="18">
        <v>45</v>
      </c>
      <c r="C57" s="34">
        <v>25</v>
      </c>
      <c r="D57" s="18">
        <v>15</v>
      </c>
      <c r="E57" s="18">
        <v>10</v>
      </c>
      <c r="F57" s="34">
        <f t="shared" si="12"/>
        <v>0</v>
      </c>
      <c r="G57" s="34">
        <f t="shared" si="13"/>
        <v>65</v>
      </c>
      <c r="H57" s="18">
        <v>90</v>
      </c>
      <c r="I57" s="18">
        <v>3</v>
      </c>
      <c r="J57" s="18" t="s">
        <v>19</v>
      </c>
      <c r="K57" s="24" t="s">
        <v>246</v>
      </c>
      <c r="L57" s="24"/>
    </row>
    <row r="58" spans="1:12" ht="15" customHeight="1" x14ac:dyDescent="0.25">
      <c r="A58" s="12"/>
      <c r="B58" s="22">
        <f t="shared" ref="B58:I58" si="14">SUM(B50:B57)</f>
        <v>345</v>
      </c>
      <c r="C58" s="22">
        <f t="shared" si="14"/>
        <v>180</v>
      </c>
      <c r="D58" s="22">
        <f t="shared" si="14"/>
        <v>120</v>
      </c>
      <c r="E58" s="22">
        <f t="shared" si="14"/>
        <v>60</v>
      </c>
      <c r="F58" s="22">
        <f t="shared" si="14"/>
        <v>0</v>
      </c>
      <c r="G58" s="22">
        <f t="shared" si="14"/>
        <v>720</v>
      </c>
      <c r="H58" s="22">
        <f t="shared" si="14"/>
        <v>900</v>
      </c>
      <c r="I58" s="22">
        <f t="shared" si="14"/>
        <v>30</v>
      </c>
      <c r="J58" s="19"/>
      <c r="K58" s="24"/>
      <c r="L58" s="24"/>
    </row>
    <row r="59" spans="1:12" ht="15" customHeight="1" x14ac:dyDescent="0.25">
      <c r="A59" s="16" t="s">
        <v>49</v>
      </c>
      <c r="B59" s="16"/>
      <c r="C59" s="18"/>
      <c r="D59" s="18"/>
      <c r="E59" s="18"/>
      <c r="F59" s="18"/>
      <c r="G59" s="18"/>
      <c r="H59" s="18"/>
      <c r="I59" s="8"/>
      <c r="J59" s="19"/>
      <c r="K59" s="24"/>
      <c r="L59" s="24"/>
    </row>
    <row r="60" spans="1:12" ht="15" customHeight="1" x14ac:dyDescent="0.25">
      <c r="A60" s="12" t="s">
        <v>318</v>
      </c>
      <c r="B60" s="12">
        <v>30</v>
      </c>
      <c r="C60" s="34">
        <f>'Български език и история'!C62/2</f>
        <v>15</v>
      </c>
      <c r="D60" s="18">
        <v>15</v>
      </c>
      <c r="E60" s="18">
        <v>0</v>
      </c>
      <c r="F60" s="34">
        <f t="shared" ref="F60:F69" si="15">C60-D60-E60</f>
        <v>0</v>
      </c>
      <c r="G60" s="34">
        <f t="shared" ref="G60:G69" si="16">H60-C60</f>
        <v>75</v>
      </c>
      <c r="H60" s="18">
        <f>I60*30</f>
        <v>90</v>
      </c>
      <c r="I60" s="18">
        <v>3</v>
      </c>
      <c r="J60" s="19" t="s">
        <v>19</v>
      </c>
      <c r="K60" s="24" t="s">
        <v>306</v>
      </c>
      <c r="L60" s="24"/>
    </row>
    <row r="61" spans="1:12" ht="15" customHeight="1" x14ac:dyDescent="0.25">
      <c r="A61" s="12" t="s">
        <v>44</v>
      </c>
      <c r="B61" s="18">
        <v>45</v>
      </c>
      <c r="C61" s="34">
        <f>'Български език и история'!C63/2</f>
        <v>30</v>
      </c>
      <c r="D61" s="18">
        <v>15</v>
      </c>
      <c r="E61" s="18">
        <v>15</v>
      </c>
      <c r="F61" s="34">
        <f t="shared" si="15"/>
        <v>0</v>
      </c>
      <c r="G61" s="34">
        <f t="shared" si="16"/>
        <v>90</v>
      </c>
      <c r="H61" s="18">
        <v>120</v>
      </c>
      <c r="I61" s="18">
        <v>4</v>
      </c>
      <c r="J61" s="18" t="s">
        <v>19</v>
      </c>
      <c r="K61" s="24" t="s">
        <v>249</v>
      </c>
      <c r="L61" s="24"/>
    </row>
    <row r="62" spans="1:12" ht="15" customHeight="1" x14ac:dyDescent="0.25">
      <c r="A62" s="12" t="s">
        <v>45</v>
      </c>
      <c r="B62" s="18">
        <v>45</v>
      </c>
      <c r="C62" s="34">
        <v>25</v>
      </c>
      <c r="D62" s="18">
        <v>15</v>
      </c>
      <c r="E62" s="18">
        <v>10</v>
      </c>
      <c r="F62" s="34">
        <f t="shared" si="15"/>
        <v>0</v>
      </c>
      <c r="G62" s="34">
        <f t="shared" si="16"/>
        <v>95</v>
      </c>
      <c r="H62" s="18">
        <v>120</v>
      </c>
      <c r="I62" s="18">
        <v>4</v>
      </c>
      <c r="J62" s="18" t="s">
        <v>19</v>
      </c>
      <c r="K62" s="24" t="s">
        <v>251</v>
      </c>
      <c r="L62" s="24"/>
    </row>
    <row r="63" spans="1:12" ht="15" customHeight="1" x14ac:dyDescent="0.25">
      <c r="A63" s="12" t="s">
        <v>315</v>
      </c>
      <c r="B63" s="12">
        <v>45</v>
      </c>
      <c r="C63" s="34">
        <v>25</v>
      </c>
      <c r="D63" s="18">
        <v>15</v>
      </c>
      <c r="E63" s="18">
        <v>10</v>
      </c>
      <c r="F63" s="34">
        <f t="shared" si="15"/>
        <v>0</v>
      </c>
      <c r="G63" s="34">
        <f t="shared" si="16"/>
        <v>65</v>
      </c>
      <c r="H63" s="18">
        <f>I63*30</f>
        <v>90</v>
      </c>
      <c r="I63" s="18">
        <v>3</v>
      </c>
      <c r="J63" s="19" t="s">
        <v>19</v>
      </c>
      <c r="K63" s="24"/>
      <c r="L63" s="24"/>
    </row>
    <row r="64" spans="1:12" ht="15" customHeight="1" x14ac:dyDescent="0.25">
      <c r="A64" s="12" t="s">
        <v>319</v>
      </c>
      <c r="B64" s="12">
        <v>60</v>
      </c>
      <c r="C64" s="34">
        <f>'Български език и история'!C66/2</f>
        <v>30</v>
      </c>
      <c r="D64" s="18">
        <v>15</v>
      </c>
      <c r="E64" s="18">
        <v>15</v>
      </c>
      <c r="F64" s="34">
        <f t="shared" si="15"/>
        <v>0</v>
      </c>
      <c r="G64" s="34">
        <f t="shared" si="16"/>
        <v>120</v>
      </c>
      <c r="H64" s="18">
        <f>I64*30</f>
        <v>150</v>
      </c>
      <c r="I64" s="18">
        <v>5</v>
      </c>
      <c r="J64" s="18" t="s">
        <v>14</v>
      </c>
      <c r="K64" s="24"/>
      <c r="L64" s="24"/>
    </row>
    <row r="65" spans="1:12" ht="15" customHeight="1" x14ac:dyDescent="0.25">
      <c r="A65" s="12" t="s">
        <v>317</v>
      </c>
      <c r="B65" s="12">
        <v>45</v>
      </c>
      <c r="C65" s="34">
        <v>25</v>
      </c>
      <c r="D65" s="18">
        <v>15</v>
      </c>
      <c r="E65" s="18">
        <v>10</v>
      </c>
      <c r="F65" s="34">
        <f t="shared" si="15"/>
        <v>0</v>
      </c>
      <c r="G65" s="34">
        <f t="shared" si="16"/>
        <v>65</v>
      </c>
      <c r="H65" s="18">
        <f>I65*30</f>
        <v>90</v>
      </c>
      <c r="I65" s="18">
        <v>3</v>
      </c>
      <c r="J65" s="19" t="s">
        <v>19</v>
      </c>
      <c r="K65" s="24"/>
      <c r="L65" s="24"/>
    </row>
    <row r="66" spans="1:12" ht="15.95" customHeight="1" x14ac:dyDescent="0.25">
      <c r="A66" s="12" t="s">
        <v>121</v>
      </c>
      <c r="B66" s="18">
        <v>30</v>
      </c>
      <c r="C66" s="34">
        <f>'Български език и история'!C68/2</f>
        <v>15</v>
      </c>
      <c r="D66" s="18">
        <v>15</v>
      </c>
      <c r="E66" s="18">
        <v>0</v>
      </c>
      <c r="F66" s="34">
        <f t="shared" si="15"/>
        <v>0</v>
      </c>
      <c r="G66" s="34">
        <f t="shared" si="16"/>
        <v>45</v>
      </c>
      <c r="H66" s="18">
        <v>60</v>
      </c>
      <c r="I66" s="18">
        <v>2</v>
      </c>
      <c r="J66" s="18" t="s">
        <v>11</v>
      </c>
      <c r="K66" s="24" t="s">
        <v>287</v>
      </c>
      <c r="L66" s="24"/>
    </row>
    <row r="67" spans="1:12" ht="15" customHeight="1" x14ac:dyDescent="0.25">
      <c r="A67" s="12" t="s">
        <v>53</v>
      </c>
      <c r="B67" s="18">
        <v>30</v>
      </c>
      <c r="C67" s="34">
        <f>'Български език и история'!C69/2</f>
        <v>15</v>
      </c>
      <c r="D67" s="18">
        <v>15</v>
      </c>
      <c r="E67" s="18">
        <v>0</v>
      </c>
      <c r="F67" s="34">
        <f t="shared" si="15"/>
        <v>0</v>
      </c>
      <c r="G67" s="34">
        <f t="shared" si="16"/>
        <v>45</v>
      </c>
      <c r="H67" s="18">
        <v>60</v>
      </c>
      <c r="I67" s="18">
        <v>2</v>
      </c>
      <c r="J67" s="18" t="s">
        <v>14</v>
      </c>
      <c r="K67" s="24" t="s">
        <v>257</v>
      </c>
      <c r="L67" s="24"/>
    </row>
    <row r="68" spans="1:12" ht="15" customHeight="1" x14ac:dyDescent="0.25">
      <c r="A68" s="12" t="s">
        <v>320</v>
      </c>
      <c r="B68" s="12">
        <v>15</v>
      </c>
      <c r="C68" s="34">
        <v>10</v>
      </c>
      <c r="D68" s="18">
        <v>0</v>
      </c>
      <c r="E68" s="18">
        <v>0</v>
      </c>
      <c r="F68" s="34">
        <f t="shared" si="15"/>
        <v>10</v>
      </c>
      <c r="G68" s="34">
        <f t="shared" si="16"/>
        <v>50</v>
      </c>
      <c r="H68" s="18">
        <f>I68*30</f>
        <v>60</v>
      </c>
      <c r="I68" s="18">
        <v>2</v>
      </c>
      <c r="J68" s="18" t="s">
        <v>11</v>
      </c>
      <c r="K68" s="24"/>
      <c r="L68" s="24"/>
    </row>
    <row r="69" spans="1:12" ht="15" customHeight="1" x14ac:dyDescent="0.25">
      <c r="A69" s="12" t="s">
        <v>148</v>
      </c>
      <c r="B69" s="18">
        <v>15</v>
      </c>
      <c r="C69" s="34">
        <f>'Български език и история'!C71/2</f>
        <v>15</v>
      </c>
      <c r="D69" s="18">
        <v>15</v>
      </c>
      <c r="E69" s="18">
        <v>0</v>
      </c>
      <c r="F69" s="34">
        <f t="shared" si="15"/>
        <v>0</v>
      </c>
      <c r="G69" s="34">
        <f t="shared" si="16"/>
        <v>45</v>
      </c>
      <c r="H69" s="18">
        <v>60</v>
      </c>
      <c r="I69" s="18">
        <v>2</v>
      </c>
      <c r="J69" s="18" t="s">
        <v>11</v>
      </c>
      <c r="K69" s="24" t="s">
        <v>149</v>
      </c>
      <c r="L69" s="24"/>
    </row>
    <row r="70" spans="1:12" ht="15" customHeight="1" x14ac:dyDescent="0.25">
      <c r="A70" s="12"/>
      <c r="B70" s="22">
        <f>SUM(B60:B69)</f>
        <v>360</v>
      </c>
      <c r="C70" s="22">
        <f>SUM(C60:C69)</f>
        <v>205</v>
      </c>
      <c r="D70" s="22">
        <f t="shared" ref="D70:I70" si="17">SUM(D60:D69)</f>
        <v>135</v>
      </c>
      <c r="E70" s="22">
        <f t="shared" si="17"/>
        <v>60</v>
      </c>
      <c r="F70" s="22">
        <f t="shared" si="17"/>
        <v>10</v>
      </c>
      <c r="G70" s="22">
        <f t="shared" si="17"/>
        <v>695</v>
      </c>
      <c r="H70" s="22">
        <f t="shared" si="17"/>
        <v>900</v>
      </c>
      <c r="I70" s="22">
        <f t="shared" si="17"/>
        <v>30</v>
      </c>
      <c r="J70" s="19"/>
      <c r="K70" s="24"/>
      <c r="L70" s="24"/>
    </row>
    <row r="71" spans="1:12" ht="15" customHeight="1" x14ac:dyDescent="0.25">
      <c r="A71" s="16" t="s">
        <v>55</v>
      </c>
      <c r="B71" s="16"/>
      <c r="C71" s="18"/>
      <c r="D71" s="18"/>
      <c r="E71" s="18"/>
      <c r="F71" s="18"/>
      <c r="G71" s="18"/>
      <c r="H71" s="18"/>
      <c r="I71" s="8"/>
      <c r="J71" s="19"/>
      <c r="K71" s="24"/>
      <c r="L71" s="24"/>
    </row>
    <row r="72" spans="1:12" x14ac:dyDescent="0.25">
      <c r="A72" s="12" t="s">
        <v>56</v>
      </c>
      <c r="B72" s="18">
        <v>45</v>
      </c>
      <c r="C72" s="34">
        <v>25</v>
      </c>
      <c r="D72" s="18">
        <v>25</v>
      </c>
      <c r="E72" s="18">
        <v>0</v>
      </c>
      <c r="F72" s="34">
        <f t="shared" ref="F72:F80" si="18">C72-D72-E72</f>
        <v>0</v>
      </c>
      <c r="G72" s="34">
        <f t="shared" ref="G72:G80" si="19">H72-C72</f>
        <v>65</v>
      </c>
      <c r="H72" s="18">
        <f>I72*30</f>
        <v>90</v>
      </c>
      <c r="I72" s="18">
        <v>3</v>
      </c>
      <c r="J72" s="18" t="s">
        <v>14</v>
      </c>
      <c r="K72" s="24" t="s">
        <v>266</v>
      </c>
      <c r="L72" s="24"/>
    </row>
    <row r="73" spans="1:12" ht="15" customHeight="1" x14ac:dyDescent="0.25">
      <c r="A73" s="12" t="s">
        <v>321</v>
      </c>
      <c r="B73" s="12">
        <v>60</v>
      </c>
      <c r="C73" s="34">
        <f>'Български език и история'!C75/2</f>
        <v>30</v>
      </c>
      <c r="D73" s="18">
        <v>15</v>
      </c>
      <c r="E73" s="18">
        <v>15</v>
      </c>
      <c r="F73" s="34">
        <f t="shared" si="18"/>
        <v>0</v>
      </c>
      <c r="G73" s="34">
        <f t="shared" si="19"/>
        <v>150</v>
      </c>
      <c r="H73" s="18">
        <f>I73*30</f>
        <v>180</v>
      </c>
      <c r="I73" s="18">
        <v>6</v>
      </c>
      <c r="J73" s="19" t="s">
        <v>19</v>
      </c>
      <c r="K73" s="24"/>
      <c r="L73" s="24"/>
    </row>
    <row r="74" spans="1:12" ht="15" customHeight="1" x14ac:dyDescent="0.25">
      <c r="A74" s="12" t="s">
        <v>423</v>
      </c>
      <c r="B74" s="18">
        <v>15</v>
      </c>
      <c r="C74" s="34">
        <v>10</v>
      </c>
      <c r="D74" s="18">
        <v>10</v>
      </c>
      <c r="E74" s="18">
        <v>0</v>
      </c>
      <c r="F74" s="34">
        <f t="shared" si="18"/>
        <v>0</v>
      </c>
      <c r="G74" s="34">
        <f t="shared" si="19"/>
        <v>80</v>
      </c>
      <c r="H74" s="18">
        <v>90</v>
      </c>
      <c r="I74" s="18">
        <v>3</v>
      </c>
      <c r="J74" s="18" t="s">
        <v>19</v>
      </c>
      <c r="K74" s="24" t="s">
        <v>269</v>
      </c>
      <c r="L74" s="24"/>
    </row>
    <row r="75" spans="1:12" ht="15" customHeight="1" x14ac:dyDescent="0.25">
      <c r="A75" s="12" t="s">
        <v>59</v>
      </c>
      <c r="B75" s="18">
        <v>15</v>
      </c>
      <c r="C75" s="34">
        <v>10</v>
      </c>
      <c r="D75" s="18">
        <v>10</v>
      </c>
      <c r="E75" s="18">
        <v>0</v>
      </c>
      <c r="F75" s="34">
        <f t="shared" si="18"/>
        <v>0</v>
      </c>
      <c r="G75" s="34">
        <f t="shared" si="19"/>
        <v>80</v>
      </c>
      <c r="H75" s="18">
        <v>90</v>
      </c>
      <c r="I75" s="18">
        <v>3</v>
      </c>
      <c r="J75" s="18" t="s">
        <v>19</v>
      </c>
      <c r="K75" s="24" t="s">
        <v>270</v>
      </c>
      <c r="L75" s="24"/>
    </row>
    <row r="76" spans="1:12" ht="15" customHeight="1" x14ac:dyDescent="0.25">
      <c r="A76" s="12" t="s">
        <v>322</v>
      </c>
      <c r="B76" s="12">
        <v>30</v>
      </c>
      <c r="C76" s="34">
        <f>'Български език и история'!C78/2</f>
        <v>15</v>
      </c>
      <c r="D76" s="18">
        <v>15</v>
      </c>
      <c r="E76" s="18">
        <v>0</v>
      </c>
      <c r="F76" s="34">
        <f t="shared" si="18"/>
        <v>0</v>
      </c>
      <c r="G76" s="34">
        <f t="shared" si="19"/>
        <v>105</v>
      </c>
      <c r="H76" s="18">
        <f>I76*30</f>
        <v>120</v>
      </c>
      <c r="I76" s="18">
        <v>4</v>
      </c>
      <c r="J76" s="19" t="s">
        <v>19</v>
      </c>
      <c r="K76" s="24"/>
      <c r="L76" s="24"/>
    </row>
    <row r="77" spans="1:12" ht="15" customHeight="1" x14ac:dyDescent="0.25">
      <c r="A77" s="12" t="s">
        <v>53</v>
      </c>
      <c r="B77" s="18">
        <v>30</v>
      </c>
      <c r="C77" s="34">
        <f>'Български език и история'!C79/2</f>
        <v>22.5</v>
      </c>
      <c r="D77" s="18">
        <v>10</v>
      </c>
      <c r="E77" s="18">
        <v>5</v>
      </c>
      <c r="F77" s="34">
        <f t="shared" si="18"/>
        <v>7.5</v>
      </c>
      <c r="G77" s="34">
        <f t="shared" si="19"/>
        <v>37.5</v>
      </c>
      <c r="H77" s="18">
        <v>60</v>
      </c>
      <c r="I77" s="18">
        <v>2</v>
      </c>
      <c r="J77" s="18" t="s">
        <v>19</v>
      </c>
      <c r="K77" s="24" t="s">
        <v>273</v>
      </c>
      <c r="L77" s="24"/>
    </row>
    <row r="78" spans="1:12" ht="15" customHeight="1" x14ac:dyDescent="0.25">
      <c r="A78" s="12" t="s">
        <v>323</v>
      </c>
      <c r="B78" s="12">
        <v>45</v>
      </c>
      <c r="C78" s="34">
        <v>25</v>
      </c>
      <c r="D78" s="18">
        <v>15</v>
      </c>
      <c r="E78" s="18">
        <v>10</v>
      </c>
      <c r="F78" s="34">
        <f t="shared" si="18"/>
        <v>0</v>
      </c>
      <c r="G78" s="34">
        <f t="shared" si="19"/>
        <v>125</v>
      </c>
      <c r="H78" s="18">
        <f>I78*30</f>
        <v>150</v>
      </c>
      <c r="I78" s="18">
        <v>5</v>
      </c>
      <c r="J78" s="18" t="s">
        <v>14</v>
      </c>
      <c r="K78" s="24"/>
      <c r="L78" s="24"/>
    </row>
    <row r="79" spans="1:12" ht="15" customHeight="1" x14ac:dyDescent="0.25">
      <c r="A79" s="12" t="s">
        <v>274</v>
      </c>
      <c r="B79" s="18">
        <v>30</v>
      </c>
      <c r="C79" s="34">
        <f>'Български език и история'!C81/2</f>
        <v>15</v>
      </c>
      <c r="D79" s="18">
        <v>0</v>
      </c>
      <c r="E79" s="18">
        <v>0</v>
      </c>
      <c r="F79" s="34">
        <f t="shared" si="18"/>
        <v>15</v>
      </c>
      <c r="G79" s="34">
        <f t="shared" si="19"/>
        <v>45</v>
      </c>
      <c r="H79" s="18">
        <v>60</v>
      </c>
      <c r="I79" s="18">
        <v>2</v>
      </c>
      <c r="J79" s="18" t="s">
        <v>11</v>
      </c>
      <c r="K79" s="24" t="s">
        <v>153</v>
      </c>
      <c r="L79" s="24"/>
    </row>
    <row r="80" spans="1:12" ht="15" customHeight="1" x14ac:dyDescent="0.25">
      <c r="A80" s="12" t="s">
        <v>324</v>
      </c>
      <c r="B80" s="12">
        <v>15</v>
      </c>
      <c r="C80" s="34">
        <v>10</v>
      </c>
      <c r="D80" s="18">
        <v>0</v>
      </c>
      <c r="E80" s="18">
        <v>0</v>
      </c>
      <c r="F80" s="34">
        <f t="shared" si="18"/>
        <v>10</v>
      </c>
      <c r="G80" s="34">
        <f t="shared" si="19"/>
        <v>50</v>
      </c>
      <c r="H80" s="18">
        <f>I80*30</f>
        <v>60</v>
      </c>
      <c r="I80" s="18">
        <v>2</v>
      </c>
      <c r="J80" s="18" t="s">
        <v>11</v>
      </c>
      <c r="K80" s="24"/>
      <c r="L80" s="24"/>
    </row>
    <row r="81" spans="1:12" ht="15" customHeight="1" x14ac:dyDescent="0.25">
      <c r="A81" s="12"/>
      <c r="B81" s="22">
        <f>SUM(B72:B80)</f>
        <v>285</v>
      </c>
      <c r="C81" s="22">
        <f>SUM(C72:C80)</f>
        <v>162.5</v>
      </c>
      <c r="D81" s="22">
        <f t="shared" ref="D81:I81" si="20">SUM(D72:D80)</f>
        <v>100</v>
      </c>
      <c r="E81" s="22">
        <f t="shared" si="20"/>
        <v>30</v>
      </c>
      <c r="F81" s="22">
        <f t="shared" si="20"/>
        <v>32.5</v>
      </c>
      <c r="G81" s="22">
        <f t="shared" si="20"/>
        <v>737.5</v>
      </c>
      <c r="H81" s="22">
        <f t="shared" si="20"/>
        <v>900</v>
      </c>
      <c r="I81" s="22">
        <f t="shared" si="20"/>
        <v>30</v>
      </c>
      <c r="J81" s="19"/>
      <c r="K81" s="24"/>
      <c r="L81" s="24"/>
    </row>
    <row r="82" spans="1:12" ht="15" customHeight="1" x14ac:dyDescent="0.25">
      <c r="A82" s="16" t="s">
        <v>99</v>
      </c>
      <c r="B82" s="18" t="s">
        <v>306</v>
      </c>
      <c r="C82" s="18" t="s">
        <v>306</v>
      </c>
      <c r="D82" s="18" t="s">
        <v>306</v>
      </c>
      <c r="E82" s="18" t="s">
        <v>306</v>
      </c>
      <c r="F82" s="18" t="s">
        <v>306</v>
      </c>
      <c r="G82" s="18" t="s">
        <v>306</v>
      </c>
      <c r="H82" s="18" t="s">
        <v>306</v>
      </c>
      <c r="I82" s="18" t="s">
        <v>306</v>
      </c>
      <c r="J82" s="18" t="s">
        <v>306</v>
      </c>
      <c r="K82" s="24"/>
      <c r="L82" s="24"/>
    </row>
    <row r="83" spans="1:12" ht="15" customHeight="1" x14ac:dyDescent="0.25">
      <c r="A83" s="12" t="s">
        <v>56</v>
      </c>
      <c r="B83" s="18">
        <v>30</v>
      </c>
      <c r="C83" s="34">
        <v>25</v>
      </c>
      <c r="D83" s="18">
        <v>25</v>
      </c>
      <c r="E83" s="18">
        <v>0</v>
      </c>
      <c r="F83" s="34">
        <f t="shared" ref="F83:F89" si="21">C83-D83-E83</f>
        <v>0</v>
      </c>
      <c r="G83" s="34">
        <f t="shared" ref="G83:G89" si="22">H83-C83</f>
        <v>65</v>
      </c>
      <c r="H83" s="18">
        <f>I83*30</f>
        <v>90</v>
      </c>
      <c r="I83" s="18">
        <v>3</v>
      </c>
      <c r="J83" s="18" t="s">
        <v>19</v>
      </c>
      <c r="K83" s="24" t="s">
        <v>283</v>
      </c>
      <c r="L83" s="24"/>
    </row>
    <row r="84" spans="1:12" ht="15" customHeight="1" x14ac:dyDescent="0.25">
      <c r="A84" s="12" t="s">
        <v>325</v>
      </c>
      <c r="B84" s="12">
        <v>60</v>
      </c>
      <c r="C84" s="34">
        <f>'Български език и история'!C86/2</f>
        <v>30</v>
      </c>
      <c r="D84" s="18">
        <v>15</v>
      </c>
      <c r="E84" s="18">
        <v>15</v>
      </c>
      <c r="F84" s="34">
        <f t="shared" si="21"/>
        <v>0</v>
      </c>
      <c r="G84" s="34">
        <f t="shared" si="22"/>
        <v>150</v>
      </c>
      <c r="H84" s="18">
        <f>I84*30</f>
        <v>180</v>
      </c>
      <c r="I84" s="18">
        <v>6</v>
      </c>
      <c r="J84" s="19" t="s">
        <v>19</v>
      </c>
      <c r="K84" s="24"/>
    </row>
    <row r="85" spans="1:12" ht="15" customHeight="1" x14ac:dyDescent="0.25">
      <c r="A85" s="12" t="s">
        <v>326</v>
      </c>
      <c r="B85" s="12">
        <v>30</v>
      </c>
      <c r="C85" s="34">
        <f>'Български език и история'!C87/2</f>
        <v>15</v>
      </c>
      <c r="D85" s="18">
        <v>15</v>
      </c>
      <c r="E85" s="18">
        <v>0</v>
      </c>
      <c r="F85" s="34">
        <f t="shared" si="21"/>
        <v>0</v>
      </c>
      <c r="G85" s="34">
        <f t="shared" si="22"/>
        <v>105</v>
      </c>
      <c r="H85" s="18">
        <f>I85*30</f>
        <v>120</v>
      </c>
      <c r="I85" s="18">
        <v>4</v>
      </c>
      <c r="J85" s="19" t="s">
        <v>19</v>
      </c>
      <c r="K85" s="24"/>
    </row>
    <row r="86" spans="1:12" ht="15" customHeight="1" x14ac:dyDescent="0.25">
      <c r="A86" s="12" t="s">
        <v>67</v>
      </c>
      <c r="B86" s="18">
        <v>45</v>
      </c>
      <c r="C86" s="34">
        <v>25</v>
      </c>
      <c r="D86" s="18">
        <v>0</v>
      </c>
      <c r="E86" s="18">
        <v>0</v>
      </c>
      <c r="F86" s="34">
        <f t="shared" si="21"/>
        <v>25</v>
      </c>
      <c r="G86" s="34">
        <f t="shared" si="22"/>
        <v>95</v>
      </c>
      <c r="H86" s="18">
        <v>120</v>
      </c>
      <c r="I86" s="18">
        <v>4</v>
      </c>
      <c r="J86" s="18" t="s">
        <v>19</v>
      </c>
      <c r="K86" s="24" t="s">
        <v>155</v>
      </c>
    </row>
    <row r="87" spans="1:12" ht="15" customHeight="1" x14ac:dyDescent="0.25">
      <c r="A87" s="12" t="s">
        <v>327</v>
      </c>
      <c r="B87" s="12">
        <v>30</v>
      </c>
      <c r="C87" s="34">
        <f>'Български език и история'!C89/2</f>
        <v>15</v>
      </c>
      <c r="D87" s="18">
        <v>0</v>
      </c>
      <c r="E87" s="18">
        <v>0</v>
      </c>
      <c r="F87" s="34">
        <f t="shared" si="21"/>
        <v>15</v>
      </c>
      <c r="G87" s="34">
        <f t="shared" si="22"/>
        <v>75</v>
      </c>
      <c r="H87" s="18">
        <f>I87*30</f>
        <v>90</v>
      </c>
      <c r="I87" s="18">
        <v>3</v>
      </c>
      <c r="J87" s="19" t="s">
        <v>19</v>
      </c>
      <c r="K87" s="24"/>
    </row>
    <row r="88" spans="1:12" ht="15" customHeight="1" x14ac:dyDescent="0.25">
      <c r="A88" s="12" t="s">
        <v>456</v>
      </c>
      <c r="B88" s="12">
        <v>45</v>
      </c>
      <c r="C88" s="34">
        <v>25</v>
      </c>
      <c r="D88" s="18">
        <v>15</v>
      </c>
      <c r="E88" s="18">
        <v>10</v>
      </c>
      <c r="F88" s="34">
        <f t="shared" si="21"/>
        <v>0</v>
      </c>
      <c r="G88" s="34">
        <f t="shared" si="22"/>
        <v>95</v>
      </c>
      <c r="H88" s="18">
        <f>I88*30</f>
        <v>120</v>
      </c>
      <c r="I88" s="18">
        <v>4</v>
      </c>
      <c r="J88" s="19" t="s">
        <v>19</v>
      </c>
      <c r="K88" s="24"/>
    </row>
    <row r="89" spans="1:12" ht="15" customHeight="1" x14ac:dyDescent="0.25">
      <c r="A89" s="12" t="s">
        <v>323</v>
      </c>
      <c r="B89" s="12">
        <v>60</v>
      </c>
      <c r="C89" s="34">
        <f>'Български език и история'!C91/2</f>
        <v>30</v>
      </c>
      <c r="D89" s="18">
        <v>15</v>
      </c>
      <c r="E89" s="18">
        <v>15</v>
      </c>
      <c r="F89" s="34">
        <f t="shared" si="21"/>
        <v>0</v>
      </c>
      <c r="G89" s="34">
        <f t="shared" si="22"/>
        <v>150</v>
      </c>
      <c r="H89" s="18">
        <f>I89*30</f>
        <v>180</v>
      </c>
      <c r="I89" s="18">
        <v>6</v>
      </c>
      <c r="J89" s="19" t="s">
        <v>19</v>
      </c>
      <c r="K89" s="24"/>
    </row>
    <row r="90" spans="1:12" ht="14.1" customHeight="1" x14ac:dyDescent="0.25">
      <c r="A90" s="12"/>
      <c r="B90" s="22">
        <f>SUM(B83:B89)</f>
        <v>300</v>
      </c>
      <c r="C90" s="22">
        <f>SUM(C83:C89)</f>
        <v>165</v>
      </c>
      <c r="D90" s="22">
        <f t="shared" ref="D90:I90" si="23">SUM(D83:D89)</f>
        <v>85</v>
      </c>
      <c r="E90" s="22">
        <f t="shared" si="23"/>
        <v>40</v>
      </c>
      <c r="F90" s="22">
        <f t="shared" si="23"/>
        <v>40</v>
      </c>
      <c r="G90" s="22">
        <f t="shared" si="23"/>
        <v>735</v>
      </c>
      <c r="H90" s="22">
        <f t="shared" si="23"/>
        <v>900</v>
      </c>
      <c r="I90" s="22">
        <f t="shared" si="23"/>
        <v>30</v>
      </c>
      <c r="J90" s="19"/>
      <c r="K90" s="24"/>
    </row>
    <row r="91" spans="1:12" ht="14.1" customHeight="1" x14ac:dyDescent="0.25">
      <c r="A91" s="16" t="s">
        <v>68</v>
      </c>
      <c r="B91" s="16"/>
      <c r="C91" s="18"/>
      <c r="D91" s="18"/>
      <c r="E91" s="18"/>
      <c r="F91" s="18"/>
      <c r="G91" s="18"/>
      <c r="H91" s="18"/>
      <c r="I91" s="8"/>
      <c r="J91" s="19"/>
      <c r="K91" s="24"/>
    </row>
    <row r="92" spans="1:12" ht="14.1" customHeight="1" x14ac:dyDescent="0.25">
      <c r="A92" s="12" t="s">
        <v>69</v>
      </c>
      <c r="B92" s="12"/>
      <c r="C92" s="18"/>
      <c r="D92" s="18"/>
      <c r="E92" s="18"/>
      <c r="F92" s="18"/>
      <c r="G92" s="18"/>
      <c r="H92" s="18"/>
      <c r="I92" s="18">
        <v>2</v>
      </c>
      <c r="J92" s="19" t="s">
        <v>19</v>
      </c>
      <c r="K92" s="24" t="s">
        <v>306</v>
      </c>
    </row>
    <row r="93" spans="1:12" ht="14.1" customHeight="1" x14ac:dyDescent="0.25">
      <c r="A93" s="12" t="s">
        <v>328</v>
      </c>
      <c r="B93" s="12"/>
      <c r="C93" s="18"/>
      <c r="D93" s="18"/>
      <c r="E93" s="18"/>
      <c r="F93" s="18"/>
      <c r="G93" s="18"/>
      <c r="H93" s="18"/>
      <c r="I93" s="18">
        <v>2</v>
      </c>
      <c r="J93" s="19" t="s">
        <v>19</v>
      </c>
      <c r="K93" s="24"/>
    </row>
    <row r="94" spans="1:12" ht="14.1" customHeight="1" x14ac:dyDescent="0.25">
      <c r="A94" s="12" t="s">
        <v>70</v>
      </c>
      <c r="B94" s="12"/>
      <c r="C94" s="18"/>
      <c r="D94" s="18"/>
      <c r="E94" s="18"/>
      <c r="F94" s="18"/>
      <c r="G94" s="18"/>
      <c r="H94" s="18"/>
      <c r="I94" s="18">
        <v>3</v>
      </c>
      <c r="J94" s="19" t="s">
        <v>19</v>
      </c>
      <c r="K94" s="24"/>
    </row>
    <row r="95" spans="1:12" ht="14.1" customHeight="1" x14ac:dyDescent="0.25">
      <c r="A95" s="12" t="s">
        <v>329</v>
      </c>
      <c r="B95" s="12"/>
      <c r="C95" s="18"/>
      <c r="D95" s="18"/>
      <c r="E95" s="18"/>
      <c r="F95" s="18"/>
      <c r="G95" s="18"/>
      <c r="H95" s="18"/>
      <c r="I95" s="18">
        <v>3</v>
      </c>
      <c r="J95" s="19" t="s">
        <v>19</v>
      </c>
      <c r="K95" s="24"/>
    </row>
    <row r="96" spans="1:12" ht="14.1" customHeight="1" x14ac:dyDescent="0.25">
      <c r="A96" s="12"/>
      <c r="B96" s="12"/>
      <c r="C96" s="18"/>
      <c r="D96" s="18"/>
      <c r="E96" s="18"/>
      <c r="F96" s="18"/>
      <c r="G96" s="18"/>
      <c r="H96" s="18"/>
      <c r="I96" s="25">
        <f>SUM(I92:I95)</f>
        <v>10</v>
      </c>
      <c r="J96" s="23"/>
      <c r="K96" s="24"/>
    </row>
    <row r="97" spans="1:11" ht="14.1" customHeight="1" x14ac:dyDescent="0.25">
      <c r="A97" s="26" t="s">
        <v>71</v>
      </c>
      <c r="B97" s="22">
        <f t="shared" ref="B97:H97" si="24">B90+B81+B70+B58+B47+B35+B24+B13</f>
        <v>2730</v>
      </c>
      <c r="C97" s="22">
        <f t="shared" si="24"/>
        <v>1570</v>
      </c>
      <c r="D97" s="22">
        <f t="shared" si="24"/>
        <v>1110</v>
      </c>
      <c r="E97" s="22">
        <f t="shared" si="24"/>
        <v>360</v>
      </c>
      <c r="F97" s="22">
        <f t="shared" si="24"/>
        <v>100</v>
      </c>
      <c r="G97" s="22">
        <f t="shared" si="24"/>
        <v>5630</v>
      </c>
      <c r="H97" s="22">
        <f t="shared" si="24"/>
        <v>7200</v>
      </c>
      <c r="I97" s="25">
        <f>I90+I81+I70+I58+I47+I35+I24+I13+I96</f>
        <v>250</v>
      </c>
      <c r="J97" s="23"/>
      <c r="K97" s="24"/>
    </row>
    <row r="98" spans="1:11" ht="15" customHeight="1" x14ac:dyDescent="0.25">
      <c r="A98" s="12"/>
      <c r="B98" s="12"/>
      <c r="C98" s="18">
        <f>C97/120</f>
        <v>13.083333333333334</v>
      </c>
      <c r="D98" s="18">
        <f t="shared" ref="D98:I98" si="25">D97/120</f>
        <v>9.25</v>
      </c>
      <c r="E98" s="18">
        <f t="shared" si="25"/>
        <v>3</v>
      </c>
      <c r="F98" s="18">
        <f t="shared" si="25"/>
        <v>0.83333333333333337</v>
      </c>
      <c r="G98" s="18">
        <f t="shared" si="25"/>
        <v>46.916666666666664</v>
      </c>
      <c r="H98" s="18">
        <f t="shared" si="25"/>
        <v>60</v>
      </c>
      <c r="I98" s="8">
        <f t="shared" si="25"/>
        <v>2.0833333333333335</v>
      </c>
      <c r="J98" s="23"/>
      <c r="K98" s="24"/>
    </row>
    <row r="99" spans="1:11" ht="15" customHeight="1" x14ac:dyDescent="0.25">
      <c r="A99" s="12"/>
      <c r="B99" s="12"/>
      <c r="C99" s="18"/>
      <c r="D99" s="18"/>
      <c r="E99" s="18"/>
      <c r="F99" s="18"/>
      <c r="G99" s="18"/>
      <c r="H99" s="18"/>
      <c r="I99" s="8"/>
      <c r="J99" s="23"/>
      <c r="K99" s="24"/>
    </row>
    <row r="100" spans="1:11" ht="15" customHeight="1" x14ac:dyDescent="0.25">
      <c r="A100" s="12"/>
      <c r="B100" s="12"/>
      <c r="C100" s="18"/>
      <c r="D100" s="18"/>
      <c r="E100" s="18"/>
      <c r="F100" s="18"/>
      <c r="G100" s="18"/>
      <c r="H100" s="18"/>
      <c r="I100" s="8"/>
      <c r="J100" s="23"/>
      <c r="K100" s="24"/>
    </row>
    <row r="101" spans="1:11" ht="15" customHeight="1" x14ac:dyDescent="0.25">
      <c r="A101" s="12"/>
      <c r="B101" s="12"/>
      <c r="C101" s="18"/>
      <c r="D101" s="18"/>
      <c r="E101" s="18"/>
      <c r="F101" s="18"/>
      <c r="G101" s="18"/>
      <c r="H101" s="18"/>
      <c r="I101" s="8"/>
      <c r="J101" s="23"/>
      <c r="K101" s="24"/>
    </row>
    <row r="102" spans="1:11" ht="15" customHeight="1" x14ac:dyDescent="0.25">
      <c r="A102" s="12"/>
      <c r="B102" s="12"/>
      <c r="C102" s="18"/>
      <c r="D102" s="18"/>
      <c r="E102" s="18"/>
      <c r="F102" s="18"/>
      <c r="G102" s="18"/>
      <c r="H102" s="18"/>
      <c r="I102" s="8"/>
      <c r="J102" s="23"/>
      <c r="K102" s="24"/>
    </row>
    <row r="103" spans="1:11" ht="15" customHeight="1" x14ac:dyDescent="0.25">
      <c r="A103" s="12"/>
      <c r="B103" s="12"/>
      <c r="C103" s="18"/>
      <c r="D103" s="18"/>
      <c r="E103" s="18"/>
      <c r="F103" s="18"/>
      <c r="G103" s="18"/>
      <c r="H103" s="18"/>
      <c r="I103" s="8"/>
      <c r="J103" s="23"/>
      <c r="K103" s="24"/>
    </row>
    <row r="104" spans="1:11" ht="15" customHeight="1" x14ac:dyDescent="0.25">
      <c r="A104" s="12"/>
      <c r="B104" s="12"/>
      <c r="C104" s="18"/>
      <c r="D104" s="18"/>
      <c r="E104" s="18"/>
      <c r="F104" s="18"/>
      <c r="G104" s="18"/>
      <c r="H104" s="18"/>
      <c r="I104" s="8"/>
      <c r="J104" s="23"/>
      <c r="K104" s="24"/>
    </row>
    <row r="105" spans="1:11" ht="15" customHeight="1" x14ac:dyDescent="0.25">
      <c r="C105" s="28"/>
    </row>
    <row r="106" spans="1:11" ht="15" customHeight="1" x14ac:dyDescent="0.25">
      <c r="C106" s="28"/>
    </row>
    <row r="107" spans="1:11" ht="15" customHeight="1" x14ac:dyDescent="0.25">
      <c r="C107" s="28"/>
    </row>
    <row r="108" spans="1:11" ht="15" customHeight="1" x14ac:dyDescent="0.25">
      <c r="C108" s="28"/>
    </row>
    <row r="109" spans="1:11" ht="15" customHeight="1" x14ac:dyDescent="0.25">
      <c r="C109" s="28"/>
    </row>
    <row r="110" spans="1:11" ht="15" customHeight="1" x14ac:dyDescent="0.25">
      <c r="C110" s="28"/>
    </row>
    <row r="111" spans="1:11" ht="15" customHeight="1" x14ac:dyDescent="0.25">
      <c r="C111" s="28"/>
    </row>
    <row r="112" spans="1:11" ht="15" customHeight="1" x14ac:dyDescent="0.25">
      <c r="C112" s="28"/>
    </row>
    <row r="113" spans="3:3" ht="15" customHeight="1" x14ac:dyDescent="0.25">
      <c r="C113" s="28"/>
    </row>
    <row r="114" spans="3:3" ht="15" customHeight="1" x14ac:dyDescent="0.25">
      <c r="C114" s="28"/>
    </row>
    <row r="115" spans="3:3" ht="15" customHeight="1" x14ac:dyDescent="0.25">
      <c r="C115" s="28"/>
    </row>
    <row r="116" spans="3:3" ht="15" customHeight="1" x14ac:dyDescent="0.25">
      <c r="C116" s="28"/>
    </row>
    <row r="117" spans="3:3" ht="15" customHeight="1" x14ac:dyDescent="0.25">
      <c r="C117" s="28"/>
    </row>
  </sheetData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83" fitToHeight="2" orientation="portrait" r:id="rId1"/>
  <headerFooter alignWithMargins="0">
    <oddHeader>&amp;C&amp;14УЧЕБЕН ПЛАН: &amp;A</oddHeader>
  </headerFooter>
  <rowBreaks count="1" manualBreakCount="1">
    <brk id="47" max="9" man="1"/>
  </row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1">
    <tabColor theme="3" tint="-0.499984740745262"/>
  </sheetPr>
  <dimension ref="A1:O122"/>
  <sheetViews>
    <sheetView view="pageBreakPreview" topLeftCell="A14" zoomScale="96" zoomScaleNormal="100" zoomScaleSheetLayoutView="96" workbookViewId="0">
      <selection activeCell="A35" sqref="A1:D1048576"/>
    </sheetView>
  </sheetViews>
  <sheetFormatPr defaultRowHeight="18" customHeight="1" x14ac:dyDescent="0.25"/>
  <cols>
    <col min="1" max="1" width="59" style="27" customWidth="1"/>
    <col min="2" max="2" width="3.7109375" style="21" customWidth="1"/>
    <col min="3" max="8" width="4.7109375" style="29" customWidth="1"/>
    <col min="9" max="9" width="3.7109375" style="30" customWidth="1"/>
    <col min="10" max="10" width="6.85546875" style="31" bestFit="1" customWidth="1"/>
    <col min="11" max="16384" width="9.140625" style="20"/>
  </cols>
  <sheetData>
    <row r="1" spans="1:15" s="3" customFormat="1" ht="20.100000000000001" customHeight="1" x14ac:dyDescent="0.25">
      <c r="A1" s="16" t="s">
        <v>0</v>
      </c>
      <c r="B1" s="16" t="s">
        <v>162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1"/>
      <c r="L1" s="1"/>
    </row>
    <row r="2" spans="1:15" ht="20.100000000000001" customHeight="1" x14ac:dyDescent="0.25">
      <c r="A2" s="16" t="s">
        <v>9</v>
      </c>
      <c r="B2" s="16"/>
      <c r="C2" s="18"/>
      <c r="D2" s="18"/>
      <c r="E2" s="18"/>
      <c r="F2" s="18"/>
      <c r="G2" s="18"/>
      <c r="H2" s="18"/>
      <c r="I2" s="8"/>
      <c r="J2" s="19"/>
      <c r="K2" s="24"/>
      <c r="L2" s="24"/>
    </row>
    <row r="3" spans="1:15" ht="20.100000000000001" customHeight="1" x14ac:dyDescent="0.25">
      <c r="A3" s="12" t="s">
        <v>13</v>
      </c>
      <c r="B3" s="18">
        <v>30</v>
      </c>
      <c r="C3" s="18">
        <f>'Български език и руски език'!C3/2</f>
        <v>15</v>
      </c>
      <c r="D3" s="18">
        <f>'Български език и руски език'!D3/2</f>
        <v>15</v>
      </c>
      <c r="E3" s="18">
        <f>'Български език и руски език'!E3</f>
        <v>0</v>
      </c>
      <c r="F3" s="18">
        <f>C3-D3-E3</f>
        <v>0</v>
      </c>
      <c r="G3" s="18">
        <f>H3-C3</f>
        <v>105</v>
      </c>
      <c r="H3" s="18">
        <v>120</v>
      </c>
      <c r="I3" s="18">
        <v>4</v>
      </c>
      <c r="J3" s="18" t="s">
        <v>19</v>
      </c>
      <c r="K3" s="24" t="s">
        <v>190</v>
      </c>
      <c r="L3" s="24"/>
      <c r="O3" s="3" t="s">
        <v>12</v>
      </c>
    </row>
    <row r="4" spans="1:15" ht="20.100000000000001" customHeight="1" x14ac:dyDescent="0.25">
      <c r="A4" s="12" t="s">
        <v>16</v>
      </c>
      <c r="B4" s="18">
        <v>45</v>
      </c>
      <c r="C4" s="18">
        <v>25</v>
      </c>
      <c r="D4" s="18">
        <v>15</v>
      </c>
      <c r="E4" s="18">
        <v>10</v>
      </c>
      <c r="F4" s="18">
        <f t="shared" ref="F4:F10" si="0">C4-D4-E4</f>
        <v>0</v>
      </c>
      <c r="G4" s="18">
        <f t="shared" ref="G4:G10" si="1">H4-C4</f>
        <v>95</v>
      </c>
      <c r="H4" s="18">
        <v>120</v>
      </c>
      <c r="I4" s="18">
        <v>4</v>
      </c>
      <c r="J4" s="18" t="s">
        <v>14</v>
      </c>
      <c r="K4" s="24" t="s">
        <v>191</v>
      </c>
      <c r="L4" s="24"/>
      <c r="O4" s="20">
        <f>SUMIF(A:A,"*практически*",C:C)</f>
        <v>385</v>
      </c>
    </row>
    <row r="5" spans="1:15" ht="20.100000000000001" customHeight="1" x14ac:dyDescent="0.25">
      <c r="A5" s="12" t="s">
        <v>105</v>
      </c>
      <c r="B5" s="18">
        <v>90</v>
      </c>
      <c r="C5" s="18">
        <f>'Български език и руски език'!C5/2</f>
        <v>45</v>
      </c>
      <c r="D5" s="18">
        <f>'Български език и руски език'!D5/2</f>
        <v>0</v>
      </c>
      <c r="E5" s="18">
        <f>'Български език и руски език'!E5</f>
        <v>0</v>
      </c>
      <c r="F5" s="18">
        <f t="shared" si="0"/>
        <v>45</v>
      </c>
      <c r="G5" s="18">
        <f t="shared" si="1"/>
        <v>165</v>
      </c>
      <c r="H5" s="18">
        <v>210</v>
      </c>
      <c r="I5" s="18">
        <v>7</v>
      </c>
      <c r="J5" s="18" t="s">
        <v>14</v>
      </c>
      <c r="K5" s="24" t="s">
        <v>192</v>
      </c>
      <c r="L5" s="24"/>
    </row>
    <row r="6" spans="1:15" ht="20.100000000000001" customHeight="1" x14ac:dyDescent="0.25">
      <c r="A6" s="12" t="s">
        <v>365</v>
      </c>
      <c r="B6" s="18">
        <v>15</v>
      </c>
      <c r="C6" s="18">
        <f>'Български език и руски език'!C6/2</f>
        <v>15</v>
      </c>
      <c r="D6" s="18">
        <v>15</v>
      </c>
      <c r="E6" s="18">
        <f>'Български език и руски език'!E6</f>
        <v>0</v>
      </c>
      <c r="F6" s="18">
        <v>0</v>
      </c>
      <c r="G6" s="18">
        <f t="shared" si="1"/>
        <v>75</v>
      </c>
      <c r="H6" s="18">
        <v>90</v>
      </c>
      <c r="I6" s="18">
        <v>3</v>
      </c>
      <c r="J6" s="18" t="s">
        <v>19</v>
      </c>
      <c r="K6" s="24" t="s">
        <v>195</v>
      </c>
      <c r="L6" s="24"/>
    </row>
    <row r="7" spans="1:15" ht="20.100000000000001" customHeight="1" x14ac:dyDescent="0.25">
      <c r="A7" s="12" t="s">
        <v>83</v>
      </c>
      <c r="B7" s="18">
        <v>15</v>
      </c>
      <c r="C7" s="18">
        <f>'Български език и руски език'!C7/2</f>
        <v>15</v>
      </c>
      <c r="D7" s="18">
        <f>'Български език и руски език'!D7/2</f>
        <v>0</v>
      </c>
      <c r="E7" s="18">
        <f>'Български език и руски език'!E7</f>
        <v>0</v>
      </c>
      <c r="F7" s="18">
        <f t="shared" si="0"/>
        <v>15</v>
      </c>
      <c r="G7" s="18">
        <f t="shared" si="1"/>
        <v>45</v>
      </c>
      <c r="H7" s="18">
        <v>60</v>
      </c>
      <c r="I7" s="18">
        <v>2</v>
      </c>
      <c r="J7" s="18" t="s">
        <v>11</v>
      </c>
      <c r="K7" s="24" t="s">
        <v>198</v>
      </c>
      <c r="L7" s="24"/>
    </row>
    <row r="8" spans="1:15" ht="20.100000000000001" customHeight="1" x14ac:dyDescent="0.25">
      <c r="A8" s="12" t="s">
        <v>208</v>
      </c>
      <c r="B8" s="18">
        <v>15</v>
      </c>
      <c r="C8" s="18">
        <v>10</v>
      </c>
      <c r="D8" s="18">
        <f>'Български език и руски език'!D8/2</f>
        <v>0</v>
      </c>
      <c r="E8" s="18">
        <f>'Български език и руски език'!E8</f>
        <v>0</v>
      </c>
      <c r="F8" s="18">
        <f t="shared" si="0"/>
        <v>10</v>
      </c>
      <c r="G8" s="18">
        <f t="shared" si="1"/>
        <v>50</v>
      </c>
      <c r="H8" s="18">
        <v>60</v>
      </c>
      <c r="I8" s="18">
        <v>2</v>
      </c>
      <c r="J8" s="18" t="s">
        <v>11</v>
      </c>
      <c r="K8" s="24" t="s">
        <v>150</v>
      </c>
      <c r="L8" s="24"/>
    </row>
    <row r="9" spans="1:15" ht="20.100000000000001" customHeight="1" x14ac:dyDescent="0.25">
      <c r="A9" s="12" t="s">
        <v>18</v>
      </c>
      <c r="B9" s="18">
        <v>45</v>
      </c>
      <c r="C9" s="18">
        <f>'Български език и руски език'!C9/2</f>
        <v>30</v>
      </c>
      <c r="D9" s="18">
        <v>25</v>
      </c>
      <c r="E9" s="18">
        <v>5</v>
      </c>
      <c r="F9" s="18">
        <f t="shared" si="0"/>
        <v>0</v>
      </c>
      <c r="G9" s="18">
        <f t="shared" si="1"/>
        <v>90</v>
      </c>
      <c r="H9" s="18">
        <v>120</v>
      </c>
      <c r="I9" s="18">
        <v>4</v>
      </c>
      <c r="J9" s="18" t="s">
        <v>19</v>
      </c>
      <c r="K9" s="24" t="s">
        <v>196</v>
      </c>
      <c r="L9" s="24"/>
    </row>
    <row r="10" spans="1:15" ht="20.100000000000001" customHeight="1" x14ac:dyDescent="0.25">
      <c r="A10" s="12" t="s">
        <v>20</v>
      </c>
      <c r="B10" s="18">
        <v>45</v>
      </c>
      <c r="C10" s="18">
        <f>'Български език и руски език'!C10/2</f>
        <v>30</v>
      </c>
      <c r="D10" s="18">
        <v>20</v>
      </c>
      <c r="E10" s="18">
        <v>10</v>
      </c>
      <c r="F10" s="18">
        <f t="shared" si="0"/>
        <v>0</v>
      </c>
      <c r="G10" s="18">
        <f t="shared" si="1"/>
        <v>90</v>
      </c>
      <c r="H10" s="18">
        <v>120</v>
      </c>
      <c r="I10" s="18">
        <v>4</v>
      </c>
      <c r="J10" s="18" t="s">
        <v>19</v>
      </c>
      <c r="K10" s="24" t="s">
        <v>197</v>
      </c>
      <c r="L10" s="24"/>
    </row>
    <row r="11" spans="1:15" ht="20.100000000000001" customHeight="1" x14ac:dyDescent="0.25">
      <c r="A11" s="12"/>
      <c r="B11" s="22">
        <f t="shared" ref="B11:I11" si="2">SUM(B3:B10)</f>
        <v>300</v>
      </c>
      <c r="C11" s="22">
        <f t="shared" si="2"/>
        <v>185</v>
      </c>
      <c r="D11" s="22">
        <f t="shared" si="2"/>
        <v>90</v>
      </c>
      <c r="E11" s="22">
        <f t="shared" si="2"/>
        <v>25</v>
      </c>
      <c r="F11" s="22">
        <f t="shared" si="2"/>
        <v>70</v>
      </c>
      <c r="G11" s="22">
        <f t="shared" si="2"/>
        <v>715</v>
      </c>
      <c r="H11" s="22">
        <f t="shared" si="2"/>
        <v>900</v>
      </c>
      <c r="I11" s="22">
        <f t="shared" si="2"/>
        <v>30</v>
      </c>
      <c r="J11" s="19"/>
      <c r="K11" s="24" t="s">
        <v>306</v>
      </c>
      <c r="L11" s="24"/>
    </row>
    <row r="12" spans="1:15" ht="20.100000000000001" customHeight="1" x14ac:dyDescent="0.25">
      <c r="A12" s="16" t="s">
        <v>21</v>
      </c>
      <c r="B12" s="16"/>
      <c r="C12" s="18"/>
      <c r="D12" s="18"/>
      <c r="E12" s="18"/>
      <c r="F12" s="18"/>
      <c r="G12" s="18"/>
      <c r="H12" s="18"/>
      <c r="I12" s="8"/>
      <c r="J12" s="19"/>
      <c r="K12" s="24"/>
      <c r="L12" s="24"/>
    </row>
    <row r="13" spans="1:15" ht="20.100000000000001" customHeight="1" x14ac:dyDescent="0.25">
      <c r="A13" s="12" t="s">
        <v>596</v>
      </c>
      <c r="B13" s="18">
        <v>15</v>
      </c>
      <c r="C13" s="18">
        <f>'Български език и руски език'!C13/2</f>
        <v>15</v>
      </c>
      <c r="D13" s="18">
        <f>'Български език и руски език'!D13/2</f>
        <v>15</v>
      </c>
      <c r="E13" s="18">
        <f>'Български език и руски език'!E13</f>
        <v>0</v>
      </c>
      <c r="F13" s="18">
        <f>C13-D13-E13</f>
        <v>0</v>
      </c>
      <c r="G13" s="18">
        <f>H13-C13</f>
        <v>75</v>
      </c>
      <c r="H13" s="18">
        <v>90</v>
      </c>
      <c r="I13" s="18">
        <v>3</v>
      </c>
      <c r="J13" s="18" t="s">
        <v>19</v>
      </c>
      <c r="K13" s="24" t="s">
        <v>213</v>
      </c>
      <c r="L13" s="24"/>
    </row>
    <row r="14" spans="1:15" ht="20.100000000000001" customHeight="1" x14ac:dyDescent="0.25">
      <c r="A14" s="12" t="s">
        <v>115</v>
      </c>
      <c r="B14" s="18">
        <v>15</v>
      </c>
      <c r="C14" s="18">
        <f>'Български език и руски език'!C14/2</f>
        <v>15</v>
      </c>
      <c r="D14" s="18">
        <f>'Български език и руски език'!D14/2</f>
        <v>0</v>
      </c>
      <c r="E14" s="18">
        <f>'Български език и руски език'!E14</f>
        <v>0</v>
      </c>
      <c r="F14" s="18">
        <f t="shared" ref="F14:F20" si="3">C14-D14-E14</f>
        <v>15</v>
      </c>
      <c r="G14" s="18">
        <f t="shared" ref="G14:G20" si="4">H14-C14</f>
        <v>45</v>
      </c>
      <c r="H14" s="18">
        <v>60</v>
      </c>
      <c r="I14" s="18">
        <v>2</v>
      </c>
      <c r="J14" s="18" t="s">
        <v>11</v>
      </c>
      <c r="K14" s="24" t="s">
        <v>207</v>
      </c>
      <c r="L14" s="24"/>
    </row>
    <row r="15" spans="1:15" ht="20.100000000000001" customHeight="1" x14ac:dyDescent="0.25">
      <c r="A15" s="12" t="s">
        <v>23</v>
      </c>
      <c r="B15" s="18">
        <v>45</v>
      </c>
      <c r="C15" s="18">
        <f>'Български език и руски език'!C15/2</f>
        <v>30</v>
      </c>
      <c r="D15" s="18">
        <f>'Български език и руски език'!D15/2</f>
        <v>22.5</v>
      </c>
      <c r="E15" s="18">
        <f>'Български език и руски език'!E15</f>
        <v>15</v>
      </c>
      <c r="F15" s="18">
        <f t="shared" si="3"/>
        <v>-7.5</v>
      </c>
      <c r="G15" s="18">
        <f t="shared" si="4"/>
        <v>120</v>
      </c>
      <c r="H15" s="18">
        <v>150</v>
      </c>
      <c r="I15" s="18">
        <v>5</v>
      </c>
      <c r="J15" s="18" t="s">
        <v>19</v>
      </c>
      <c r="K15" s="24" t="s">
        <v>201</v>
      </c>
      <c r="L15" s="24"/>
    </row>
    <row r="16" spans="1:15" ht="20.100000000000001" customHeight="1" x14ac:dyDescent="0.25">
      <c r="A16" s="12" t="s">
        <v>16</v>
      </c>
      <c r="B16" s="18">
        <v>30</v>
      </c>
      <c r="C16" s="18">
        <v>25</v>
      </c>
      <c r="D16" s="18">
        <v>15</v>
      </c>
      <c r="E16" s="18">
        <v>10</v>
      </c>
      <c r="F16" s="18">
        <f t="shared" si="3"/>
        <v>0</v>
      </c>
      <c r="G16" s="18">
        <f t="shared" si="4"/>
        <v>95</v>
      </c>
      <c r="H16" s="18">
        <v>120</v>
      </c>
      <c r="I16" s="18">
        <v>4</v>
      </c>
      <c r="J16" s="18" t="s">
        <v>19</v>
      </c>
      <c r="K16" s="24" t="s">
        <v>202</v>
      </c>
      <c r="L16" s="24"/>
    </row>
    <row r="17" spans="1:12" ht="20.100000000000001" customHeight="1" x14ac:dyDescent="0.25">
      <c r="A17" s="12" t="s">
        <v>168</v>
      </c>
      <c r="B17" s="18">
        <v>30</v>
      </c>
      <c r="C17" s="18">
        <f>'Български език и руски език'!C17/2</f>
        <v>15</v>
      </c>
      <c r="D17" s="18">
        <f>'Български език и руски език'!D17/2</f>
        <v>15</v>
      </c>
      <c r="E17" s="18">
        <f>'Български език и руски език'!E17</f>
        <v>0</v>
      </c>
      <c r="F17" s="18">
        <f t="shared" si="3"/>
        <v>0</v>
      </c>
      <c r="G17" s="18">
        <f t="shared" si="4"/>
        <v>75</v>
      </c>
      <c r="H17" s="18">
        <v>90</v>
      </c>
      <c r="I17" s="18">
        <v>3</v>
      </c>
      <c r="J17" s="18" t="s">
        <v>19</v>
      </c>
      <c r="K17" s="24" t="s">
        <v>203</v>
      </c>
      <c r="L17" s="24"/>
    </row>
    <row r="18" spans="1:12" ht="20.100000000000001" customHeight="1" x14ac:dyDescent="0.25">
      <c r="A18" s="12" t="s">
        <v>105</v>
      </c>
      <c r="B18" s="18">
        <v>90</v>
      </c>
      <c r="C18" s="18">
        <v>55</v>
      </c>
      <c r="D18" s="18">
        <f>'Български език и руски език'!D18/2</f>
        <v>0</v>
      </c>
      <c r="E18" s="18">
        <f>'Български език и руски език'!E18</f>
        <v>0</v>
      </c>
      <c r="F18" s="18">
        <f t="shared" si="3"/>
        <v>55</v>
      </c>
      <c r="G18" s="18">
        <f t="shared" si="4"/>
        <v>155</v>
      </c>
      <c r="H18" s="18">
        <v>210</v>
      </c>
      <c r="I18" s="18">
        <v>7</v>
      </c>
      <c r="J18" s="18" t="s">
        <v>19</v>
      </c>
      <c r="K18" s="24" t="s">
        <v>204</v>
      </c>
      <c r="L18" s="24"/>
    </row>
    <row r="19" spans="1:12" ht="20.100000000000001" customHeight="1" x14ac:dyDescent="0.25">
      <c r="A19" s="12" t="s">
        <v>32</v>
      </c>
      <c r="B19" s="18">
        <v>30</v>
      </c>
      <c r="C19" s="18">
        <v>25</v>
      </c>
      <c r="D19" s="18">
        <v>20</v>
      </c>
      <c r="E19" s="18">
        <v>5</v>
      </c>
      <c r="F19" s="18">
        <f t="shared" si="3"/>
        <v>0</v>
      </c>
      <c r="G19" s="18">
        <f t="shared" si="4"/>
        <v>65</v>
      </c>
      <c r="H19" s="18">
        <v>90</v>
      </c>
      <c r="I19" s="18">
        <v>3</v>
      </c>
      <c r="J19" s="18" t="s">
        <v>19</v>
      </c>
      <c r="K19" s="24" t="s">
        <v>206</v>
      </c>
      <c r="L19" s="24"/>
    </row>
    <row r="20" spans="1:12" ht="20.100000000000001" customHeight="1" x14ac:dyDescent="0.25">
      <c r="A20" s="12" t="s">
        <v>107</v>
      </c>
      <c r="B20" s="18">
        <v>30</v>
      </c>
      <c r="C20" s="18">
        <v>25</v>
      </c>
      <c r="D20" s="18">
        <f>'Български език и руски език'!D20/2</f>
        <v>15</v>
      </c>
      <c r="E20" s="18">
        <v>10</v>
      </c>
      <c r="F20" s="18">
        <f t="shared" si="3"/>
        <v>0</v>
      </c>
      <c r="G20" s="18">
        <f t="shared" si="4"/>
        <v>65</v>
      </c>
      <c r="H20" s="18">
        <v>90</v>
      </c>
      <c r="I20" s="18">
        <v>3</v>
      </c>
      <c r="J20" s="18" t="s">
        <v>19</v>
      </c>
      <c r="K20" s="24" t="s">
        <v>205</v>
      </c>
      <c r="L20" s="24"/>
    </row>
    <row r="21" spans="1:12" ht="20.100000000000001" customHeight="1" x14ac:dyDescent="0.25">
      <c r="A21" s="12"/>
      <c r="B21" s="22">
        <f t="shared" ref="B21:I21" si="5">SUM(B13:B20)</f>
        <v>285</v>
      </c>
      <c r="C21" s="22">
        <f t="shared" si="5"/>
        <v>205</v>
      </c>
      <c r="D21" s="22">
        <f t="shared" si="5"/>
        <v>102.5</v>
      </c>
      <c r="E21" s="22">
        <f t="shared" si="5"/>
        <v>40</v>
      </c>
      <c r="F21" s="22">
        <f t="shared" si="5"/>
        <v>62.5</v>
      </c>
      <c r="G21" s="22">
        <f t="shared" si="5"/>
        <v>695</v>
      </c>
      <c r="H21" s="22">
        <f t="shared" si="5"/>
        <v>900</v>
      </c>
      <c r="I21" s="22">
        <f t="shared" si="5"/>
        <v>30</v>
      </c>
      <c r="J21" s="19"/>
      <c r="K21" s="24"/>
      <c r="L21" s="24"/>
    </row>
    <row r="22" spans="1:12" ht="20.100000000000001" customHeight="1" x14ac:dyDescent="0.25">
      <c r="A22" s="16" t="s">
        <v>28</v>
      </c>
      <c r="B22" s="16"/>
      <c r="C22" s="18"/>
      <c r="D22" s="18"/>
      <c r="E22" s="18"/>
      <c r="F22" s="18"/>
      <c r="G22" s="18"/>
      <c r="H22" s="18"/>
      <c r="I22" s="8"/>
      <c r="J22" s="19"/>
      <c r="K22" s="24"/>
      <c r="L22" s="24"/>
    </row>
    <row r="23" spans="1:12" ht="20.100000000000001" customHeight="1" x14ac:dyDescent="0.25">
      <c r="A23" s="12" t="s">
        <v>33</v>
      </c>
      <c r="B23" s="18">
        <v>30</v>
      </c>
      <c r="C23" s="18">
        <f>'Български език и руски език'!C24/2</f>
        <v>15</v>
      </c>
      <c r="D23" s="18">
        <f>'Български език и руски език'!D24/2</f>
        <v>15</v>
      </c>
      <c r="E23" s="18">
        <f>'Български език и руски език'!E24</f>
        <v>0</v>
      </c>
      <c r="F23" s="18">
        <f>C23-D23-E23</f>
        <v>0</v>
      </c>
      <c r="G23" s="18">
        <f>H23-C23</f>
        <v>75</v>
      </c>
      <c r="H23" s="18">
        <v>90</v>
      </c>
      <c r="I23" s="18">
        <v>3</v>
      </c>
      <c r="J23" s="18" t="s">
        <v>14</v>
      </c>
      <c r="K23" s="24" t="s">
        <v>212</v>
      </c>
      <c r="L23" s="24"/>
    </row>
    <row r="24" spans="1:12" ht="20.100000000000001" customHeight="1" x14ac:dyDescent="0.25">
      <c r="A24" s="12" t="s">
        <v>35</v>
      </c>
      <c r="B24" s="18">
        <v>60</v>
      </c>
      <c r="C24" s="18">
        <f>'Български език и руски език'!C26/2</f>
        <v>30</v>
      </c>
      <c r="D24" s="18">
        <v>25</v>
      </c>
      <c r="E24" s="18">
        <v>5</v>
      </c>
      <c r="F24" s="18">
        <f t="shared" ref="F24:F30" si="6">C24-D24-E24</f>
        <v>0</v>
      </c>
      <c r="G24" s="18">
        <f t="shared" ref="G24:G30" si="7">H24-C24</f>
        <v>90</v>
      </c>
      <c r="H24" s="18">
        <v>120</v>
      </c>
      <c r="I24" s="18">
        <v>4</v>
      </c>
      <c r="J24" s="18" t="s">
        <v>19</v>
      </c>
      <c r="K24" s="24" t="s">
        <v>138</v>
      </c>
      <c r="L24" s="24"/>
    </row>
    <row r="25" spans="1:12" ht="20.100000000000001" customHeight="1" x14ac:dyDescent="0.25">
      <c r="A25" s="12" t="s">
        <v>105</v>
      </c>
      <c r="B25" s="18">
        <v>90</v>
      </c>
      <c r="C25" s="18">
        <v>55</v>
      </c>
      <c r="D25" s="18">
        <f>'Български език и руски език'!D27/2</f>
        <v>0</v>
      </c>
      <c r="E25" s="18">
        <f>'Български език и руски език'!E27</f>
        <v>0</v>
      </c>
      <c r="F25" s="18">
        <f t="shared" si="6"/>
        <v>55</v>
      </c>
      <c r="G25" s="18">
        <f t="shared" si="7"/>
        <v>185</v>
      </c>
      <c r="H25" s="18">
        <v>240</v>
      </c>
      <c r="I25" s="18">
        <v>8</v>
      </c>
      <c r="J25" s="18" t="s">
        <v>14</v>
      </c>
      <c r="K25" s="24" t="s">
        <v>217</v>
      </c>
      <c r="L25" s="24"/>
    </row>
    <row r="26" spans="1:12" ht="20.100000000000001" customHeight="1" x14ac:dyDescent="0.25">
      <c r="A26" s="12" t="s">
        <v>30</v>
      </c>
      <c r="B26" s="18">
        <v>45</v>
      </c>
      <c r="C26" s="18">
        <v>25</v>
      </c>
      <c r="D26" s="18">
        <v>25</v>
      </c>
      <c r="E26" s="18">
        <f>'Български език и руски език'!E28</f>
        <v>0</v>
      </c>
      <c r="F26" s="18">
        <f t="shared" si="6"/>
        <v>0</v>
      </c>
      <c r="G26" s="18">
        <f t="shared" si="7"/>
        <v>65</v>
      </c>
      <c r="H26" s="18">
        <v>90</v>
      </c>
      <c r="I26" s="18">
        <v>4</v>
      </c>
      <c r="J26" s="18" t="s">
        <v>19</v>
      </c>
      <c r="K26" s="24" t="s">
        <v>139</v>
      </c>
      <c r="L26" s="24"/>
    </row>
    <row r="27" spans="1:12" ht="20.100000000000001" customHeight="1" x14ac:dyDescent="0.25">
      <c r="A27" s="12" t="s">
        <v>108</v>
      </c>
      <c r="B27" s="18">
        <v>30</v>
      </c>
      <c r="C27" s="18">
        <f>'Български език и руски език'!C29/2</f>
        <v>15</v>
      </c>
      <c r="D27" s="18">
        <v>10</v>
      </c>
      <c r="E27" s="18">
        <v>5</v>
      </c>
      <c r="F27" s="18">
        <f t="shared" si="6"/>
        <v>0</v>
      </c>
      <c r="G27" s="18">
        <f t="shared" si="7"/>
        <v>45</v>
      </c>
      <c r="H27" s="18">
        <v>60</v>
      </c>
      <c r="I27" s="18">
        <v>2</v>
      </c>
      <c r="J27" s="18" t="s">
        <v>19</v>
      </c>
      <c r="K27" s="24" t="s">
        <v>215</v>
      </c>
      <c r="L27" s="24"/>
    </row>
    <row r="28" spans="1:12" ht="20.100000000000001" customHeight="1" x14ac:dyDescent="0.25">
      <c r="A28" s="12" t="s">
        <v>26</v>
      </c>
      <c r="B28" s="18">
        <v>30</v>
      </c>
      <c r="C28" s="18">
        <v>25</v>
      </c>
      <c r="D28" s="18">
        <v>20</v>
      </c>
      <c r="E28" s="18">
        <v>5</v>
      </c>
      <c r="F28" s="18">
        <f t="shared" si="6"/>
        <v>0</v>
      </c>
      <c r="G28" s="18">
        <f t="shared" si="7"/>
        <v>65</v>
      </c>
      <c r="H28" s="18">
        <v>90</v>
      </c>
      <c r="I28" s="18">
        <v>3</v>
      </c>
      <c r="J28" s="18" t="s">
        <v>19</v>
      </c>
      <c r="K28" s="24" t="s">
        <v>219</v>
      </c>
      <c r="L28" s="24"/>
    </row>
    <row r="29" spans="1:12" ht="20.100000000000001" customHeight="1" x14ac:dyDescent="0.25">
      <c r="A29" s="12" t="s">
        <v>110</v>
      </c>
      <c r="B29" s="18">
        <v>30</v>
      </c>
      <c r="C29" s="18">
        <v>25</v>
      </c>
      <c r="D29" s="18">
        <f>'Български език и руски език'!D31/2</f>
        <v>15</v>
      </c>
      <c r="E29" s="18">
        <v>10</v>
      </c>
      <c r="F29" s="18">
        <f t="shared" si="6"/>
        <v>0</v>
      </c>
      <c r="G29" s="18">
        <f t="shared" si="7"/>
        <v>65</v>
      </c>
      <c r="H29" s="18">
        <v>90</v>
      </c>
      <c r="I29" s="18">
        <v>3</v>
      </c>
      <c r="J29" s="18" t="s">
        <v>19</v>
      </c>
      <c r="K29" s="24" t="s">
        <v>218</v>
      </c>
      <c r="L29" s="24"/>
    </row>
    <row r="30" spans="1:12" ht="20.100000000000001" customHeight="1" x14ac:dyDescent="0.25">
      <c r="A30" s="12" t="s">
        <v>597</v>
      </c>
      <c r="B30" s="18">
        <v>15</v>
      </c>
      <c r="C30" s="18">
        <v>10</v>
      </c>
      <c r="D30" s="18">
        <v>0</v>
      </c>
      <c r="E30" s="18">
        <v>10</v>
      </c>
      <c r="F30" s="18">
        <f t="shared" si="6"/>
        <v>0</v>
      </c>
      <c r="G30" s="18">
        <f t="shared" si="7"/>
        <v>50</v>
      </c>
      <c r="H30" s="18">
        <v>60</v>
      </c>
      <c r="I30" s="18">
        <v>3</v>
      </c>
      <c r="J30" s="18" t="s">
        <v>11</v>
      </c>
      <c r="K30" s="24" t="s">
        <v>263</v>
      </c>
      <c r="L30" s="24"/>
    </row>
    <row r="31" spans="1:12" ht="20.100000000000001" customHeight="1" x14ac:dyDescent="0.25">
      <c r="A31" s="12" t="s">
        <v>598</v>
      </c>
      <c r="B31" s="18">
        <v>15</v>
      </c>
      <c r="C31" s="18">
        <v>15</v>
      </c>
      <c r="D31" s="18">
        <v>15</v>
      </c>
      <c r="E31" s="18">
        <v>0</v>
      </c>
      <c r="F31" s="18">
        <f>C31-D31-E31</f>
        <v>0</v>
      </c>
      <c r="G31" s="18">
        <f>H31-C31</f>
        <v>45</v>
      </c>
      <c r="H31" s="18">
        <v>60</v>
      </c>
      <c r="I31" s="18">
        <v>3</v>
      </c>
      <c r="J31" s="18" t="s">
        <v>19</v>
      </c>
      <c r="K31" s="24" t="s">
        <v>263</v>
      </c>
      <c r="L31" s="24"/>
    </row>
    <row r="32" spans="1:12" ht="20.100000000000001" customHeight="1" x14ac:dyDescent="0.25">
      <c r="A32" s="12"/>
      <c r="B32" s="22">
        <f>SUM(B23:B30)</f>
        <v>330</v>
      </c>
      <c r="C32" s="22">
        <f>SUM(C23:C31)</f>
        <v>215</v>
      </c>
      <c r="D32" s="22">
        <f t="shared" ref="D32:I32" si="8">SUM(D23:D31)</f>
        <v>125</v>
      </c>
      <c r="E32" s="22">
        <f t="shared" si="8"/>
        <v>35</v>
      </c>
      <c r="F32" s="22">
        <f t="shared" si="8"/>
        <v>55</v>
      </c>
      <c r="G32" s="22">
        <f t="shared" si="8"/>
        <v>685</v>
      </c>
      <c r="H32" s="22">
        <f t="shared" si="8"/>
        <v>900</v>
      </c>
      <c r="I32" s="22">
        <f t="shared" si="8"/>
        <v>33</v>
      </c>
      <c r="J32" s="19"/>
      <c r="K32" s="24"/>
      <c r="L32" s="24"/>
    </row>
    <row r="33" spans="1:12" ht="20.100000000000001" customHeight="1" x14ac:dyDescent="0.25">
      <c r="A33" s="16" t="s">
        <v>37</v>
      </c>
      <c r="B33" s="16"/>
      <c r="C33" s="18"/>
      <c r="D33" s="18"/>
      <c r="E33" s="18"/>
      <c r="F33" s="18"/>
      <c r="G33" s="18"/>
      <c r="H33" s="18"/>
      <c r="I33" s="18"/>
      <c r="J33" s="19"/>
      <c r="K33" s="24"/>
      <c r="L33" s="24"/>
    </row>
    <row r="34" spans="1:12" ht="20.100000000000001" customHeight="1" x14ac:dyDescent="0.25">
      <c r="A34" s="12" t="s">
        <v>141</v>
      </c>
      <c r="B34" s="18">
        <v>45</v>
      </c>
      <c r="C34" s="18">
        <v>25</v>
      </c>
      <c r="D34" s="18">
        <f>'Български език и руски език'!D36/2</f>
        <v>15</v>
      </c>
      <c r="E34" s="18">
        <v>10</v>
      </c>
      <c r="F34" s="18">
        <f>C34-D34-E34</f>
        <v>0</v>
      </c>
      <c r="G34" s="18">
        <f>H34-C34</f>
        <v>95</v>
      </c>
      <c r="H34" s="18">
        <v>120</v>
      </c>
      <c r="I34" s="18">
        <v>4</v>
      </c>
      <c r="J34" s="18" t="s">
        <v>14</v>
      </c>
      <c r="K34" s="24" t="s">
        <v>223</v>
      </c>
      <c r="L34" s="24"/>
    </row>
    <row r="35" spans="1:12" ht="20.100000000000001" customHeight="1" x14ac:dyDescent="0.25">
      <c r="A35" s="12" t="s">
        <v>33</v>
      </c>
      <c r="B35" s="18">
        <v>30</v>
      </c>
      <c r="C35" s="18">
        <v>25</v>
      </c>
      <c r="D35" s="18">
        <v>25</v>
      </c>
      <c r="E35" s="18">
        <v>0</v>
      </c>
      <c r="F35" s="18">
        <f t="shared" ref="F35:F41" si="9">C35-D35-E35</f>
        <v>0</v>
      </c>
      <c r="G35" s="18">
        <f t="shared" ref="G35:G41" si="10">H35-C35</f>
        <v>65</v>
      </c>
      <c r="H35" s="18">
        <v>90</v>
      </c>
      <c r="I35" s="18">
        <v>3</v>
      </c>
      <c r="J35" s="18" t="s">
        <v>19</v>
      </c>
      <c r="K35" s="24" t="s">
        <v>224</v>
      </c>
      <c r="L35" s="24"/>
    </row>
    <row r="36" spans="1:12" ht="20.100000000000001" customHeight="1" x14ac:dyDescent="0.25">
      <c r="A36" s="12" t="s">
        <v>66</v>
      </c>
      <c r="B36" s="18">
        <v>30</v>
      </c>
      <c r="C36" s="18">
        <f>'Български език и руски език'!C38/2</f>
        <v>22.5</v>
      </c>
      <c r="D36" s="18">
        <v>15</v>
      </c>
      <c r="E36" s="18">
        <v>0</v>
      </c>
      <c r="F36" s="18">
        <f t="shared" si="9"/>
        <v>7.5</v>
      </c>
      <c r="G36" s="18">
        <f t="shared" si="10"/>
        <v>37.5</v>
      </c>
      <c r="H36" s="18">
        <v>60</v>
      </c>
      <c r="I36" s="18">
        <v>2</v>
      </c>
      <c r="J36" s="18" t="s">
        <v>19</v>
      </c>
      <c r="K36" s="24" t="s">
        <v>225</v>
      </c>
      <c r="L36" s="24"/>
    </row>
    <row r="37" spans="1:12" ht="20.100000000000001" customHeight="1" x14ac:dyDescent="0.25">
      <c r="A37" s="12" t="s">
        <v>105</v>
      </c>
      <c r="B37" s="18">
        <v>90</v>
      </c>
      <c r="C37" s="18">
        <v>40</v>
      </c>
      <c r="D37" s="18">
        <f>'Български език и руски език'!D39/2</f>
        <v>0</v>
      </c>
      <c r="E37" s="18">
        <f>'Български език и руски език'!E39</f>
        <v>0</v>
      </c>
      <c r="F37" s="18">
        <f t="shared" si="9"/>
        <v>40</v>
      </c>
      <c r="G37" s="18">
        <f t="shared" si="10"/>
        <v>200</v>
      </c>
      <c r="H37" s="18">
        <v>240</v>
      </c>
      <c r="I37" s="18">
        <v>8</v>
      </c>
      <c r="J37" s="18" t="s">
        <v>19</v>
      </c>
      <c r="K37" s="24" t="s">
        <v>228</v>
      </c>
      <c r="L37" s="24"/>
    </row>
    <row r="38" spans="1:12" ht="20.100000000000001" customHeight="1" x14ac:dyDescent="0.25">
      <c r="A38" s="12" t="s">
        <v>368</v>
      </c>
      <c r="B38" s="18">
        <v>30</v>
      </c>
      <c r="C38" s="18">
        <f>'Български език и руски език'!C40/2</f>
        <v>15</v>
      </c>
      <c r="D38" s="18">
        <v>10</v>
      </c>
      <c r="E38" s="18">
        <v>5</v>
      </c>
      <c r="F38" s="18">
        <f t="shared" si="9"/>
        <v>0</v>
      </c>
      <c r="G38" s="18">
        <f t="shared" si="10"/>
        <v>105</v>
      </c>
      <c r="H38" s="18">
        <v>120</v>
      </c>
      <c r="I38" s="18">
        <v>4</v>
      </c>
      <c r="J38" s="18" t="s">
        <v>19</v>
      </c>
      <c r="K38" s="24" t="s">
        <v>226</v>
      </c>
      <c r="L38" s="24"/>
    </row>
    <row r="39" spans="1:12" ht="20.100000000000001" customHeight="1" x14ac:dyDescent="0.25">
      <c r="A39" s="12" t="s">
        <v>41</v>
      </c>
      <c r="B39" s="18">
        <v>30</v>
      </c>
      <c r="C39" s="18">
        <v>25</v>
      </c>
      <c r="D39" s="18">
        <f>'Български език и руски език'!D41/2</f>
        <v>15</v>
      </c>
      <c r="E39" s="18">
        <v>10</v>
      </c>
      <c r="F39" s="18">
        <f t="shared" si="9"/>
        <v>0</v>
      </c>
      <c r="G39" s="18">
        <f t="shared" si="10"/>
        <v>65</v>
      </c>
      <c r="H39" s="18">
        <v>90</v>
      </c>
      <c r="I39" s="18">
        <v>3</v>
      </c>
      <c r="J39" s="18" t="s">
        <v>14</v>
      </c>
      <c r="K39" s="24" t="s">
        <v>232</v>
      </c>
      <c r="L39" s="24"/>
    </row>
    <row r="40" spans="1:12" ht="20.100000000000001" customHeight="1" x14ac:dyDescent="0.25">
      <c r="A40" s="12" t="s">
        <v>114</v>
      </c>
      <c r="B40" s="18">
        <v>30</v>
      </c>
      <c r="C40" s="18">
        <f>'Български език и руски език'!C42/2</f>
        <v>15</v>
      </c>
      <c r="D40" s="18">
        <v>10</v>
      </c>
      <c r="E40" s="18">
        <v>5</v>
      </c>
      <c r="F40" s="18">
        <f t="shared" si="9"/>
        <v>0</v>
      </c>
      <c r="G40" s="18">
        <f t="shared" si="10"/>
        <v>75</v>
      </c>
      <c r="H40" s="18">
        <v>90</v>
      </c>
      <c r="I40" s="18">
        <v>3</v>
      </c>
      <c r="J40" s="18" t="s">
        <v>14</v>
      </c>
      <c r="K40" s="24" t="s">
        <v>230</v>
      </c>
      <c r="L40" s="24"/>
    </row>
    <row r="41" spans="1:12" ht="17.100000000000001" customHeight="1" x14ac:dyDescent="0.25">
      <c r="A41" s="12" t="s">
        <v>432</v>
      </c>
      <c r="B41" s="18">
        <v>30</v>
      </c>
      <c r="C41" s="18">
        <v>10</v>
      </c>
      <c r="D41" s="18">
        <v>10</v>
      </c>
      <c r="E41" s="18">
        <f>'Български език и руски език'!E43</f>
        <v>0</v>
      </c>
      <c r="F41" s="18">
        <f t="shared" si="9"/>
        <v>0</v>
      </c>
      <c r="G41" s="18">
        <f t="shared" si="10"/>
        <v>80</v>
      </c>
      <c r="H41" s="18">
        <v>90</v>
      </c>
      <c r="I41" s="18">
        <v>3</v>
      </c>
      <c r="J41" s="18" t="s">
        <v>19</v>
      </c>
      <c r="K41" s="24" t="s">
        <v>233</v>
      </c>
      <c r="L41" s="24"/>
    </row>
    <row r="42" spans="1:12" ht="18" customHeight="1" x14ac:dyDescent="0.25">
      <c r="A42" s="12"/>
      <c r="B42" s="22">
        <f t="shared" ref="B42:I42" si="11">SUM(B34:B41)</f>
        <v>315</v>
      </c>
      <c r="C42" s="22">
        <f t="shared" si="11"/>
        <v>177.5</v>
      </c>
      <c r="D42" s="22">
        <f t="shared" si="11"/>
        <v>100</v>
      </c>
      <c r="E42" s="22">
        <f t="shared" si="11"/>
        <v>30</v>
      </c>
      <c r="F42" s="22">
        <f t="shared" si="11"/>
        <v>47.5</v>
      </c>
      <c r="G42" s="22">
        <f t="shared" si="11"/>
        <v>722.5</v>
      </c>
      <c r="H42" s="22">
        <f t="shared" si="11"/>
        <v>900</v>
      </c>
      <c r="I42" s="22">
        <f t="shared" si="11"/>
        <v>30</v>
      </c>
      <c r="J42" s="19"/>
      <c r="K42" s="24"/>
      <c r="L42" s="24"/>
    </row>
    <row r="43" spans="1:12" ht="18" customHeight="1" x14ac:dyDescent="0.25">
      <c r="A43" s="16" t="s">
        <v>0</v>
      </c>
      <c r="B43" s="16" t="s">
        <v>162</v>
      </c>
      <c r="C43" s="17" t="s">
        <v>1</v>
      </c>
      <c r="D43" s="17" t="s">
        <v>2</v>
      </c>
      <c r="E43" s="17" t="s">
        <v>3</v>
      </c>
      <c r="F43" s="17" t="s">
        <v>4</v>
      </c>
      <c r="G43" s="17" t="s">
        <v>5</v>
      </c>
      <c r="H43" s="17" t="s">
        <v>6</v>
      </c>
      <c r="I43" s="17" t="s">
        <v>7</v>
      </c>
      <c r="J43" s="17" t="s">
        <v>8</v>
      </c>
      <c r="K43" s="24"/>
      <c r="L43" s="24"/>
    </row>
    <row r="44" spans="1:12" ht="14.1" customHeight="1" x14ac:dyDescent="0.25">
      <c r="A44" s="16" t="s">
        <v>42</v>
      </c>
      <c r="B44" s="16"/>
      <c r="C44" s="18"/>
      <c r="D44" s="18"/>
      <c r="E44" s="18"/>
      <c r="F44" s="18"/>
      <c r="G44" s="18"/>
      <c r="H44" s="18"/>
      <c r="I44" s="8"/>
      <c r="J44" s="19"/>
      <c r="K44" s="24"/>
      <c r="L44" s="24"/>
    </row>
    <row r="45" spans="1:12" ht="14.1" customHeight="1" x14ac:dyDescent="0.25">
      <c r="A45" s="12" t="s">
        <v>141</v>
      </c>
      <c r="B45" s="18">
        <v>30</v>
      </c>
      <c r="C45" s="18">
        <v>25</v>
      </c>
      <c r="D45" s="18">
        <f>'Български език и руски език'!D47/2</f>
        <v>15</v>
      </c>
      <c r="E45" s="18">
        <v>10</v>
      </c>
      <c r="F45" s="18">
        <f>C45-D45-E45</f>
        <v>0</v>
      </c>
      <c r="G45" s="18">
        <f>H45-C45</f>
        <v>65</v>
      </c>
      <c r="H45" s="18">
        <v>90</v>
      </c>
      <c r="I45" s="18">
        <v>3</v>
      </c>
      <c r="J45" s="18" t="s">
        <v>19</v>
      </c>
      <c r="K45" s="24" t="s">
        <v>235</v>
      </c>
      <c r="L45" s="24"/>
    </row>
    <row r="46" spans="1:12" ht="14.1" customHeight="1" x14ac:dyDescent="0.25">
      <c r="A46" s="12" t="s">
        <v>44</v>
      </c>
      <c r="B46" s="18">
        <v>30</v>
      </c>
      <c r="C46" s="18">
        <f>'Български език и руски език'!C48/2</f>
        <v>15</v>
      </c>
      <c r="D46" s="18">
        <f>'Български език и руски език'!D48/2</f>
        <v>15</v>
      </c>
      <c r="E46" s="18">
        <f>'Български език и руски език'!E48</f>
        <v>0</v>
      </c>
      <c r="F46" s="18">
        <f t="shared" ref="F46:F53" si="12">C46-D46-E46</f>
        <v>0</v>
      </c>
      <c r="G46" s="18">
        <f t="shared" ref="G46:G53" si="13">H46-C46</f>
        <v>75</v>
      </c>
      <c r="H46" s="18">
        <v>90</v>
      </c>
      <c r="I46" s="18">
        <v>3</v>
      </c>
      <c r="J46" s="18" t="s">
        <v>14</v>
      </c>
      <c r="K46" s="24" t="s">
        <v>236</v>
      </c>
      <c r="L46" s="24"/>
    </row>
    <row r="47" spans="1:12" ht="14.1" customHeight="1" x14ac:dyDescent="0.25">
      <c r="A47" s="12" t="s">
        <v>45</v>
      </c>
      <c r="B47" s="18">
        <v>45</v>
      </c>
      <c r="C47" s="18">
        <f>'Български език и руски език'!C49/2</f>
        <v>15</v>
      </c>
      <c r="D47" s="18">
        <f>'Български език и руски език'!D49/2</f>
        <v>15</v>
      </c>
      <c r="E47" s="18">
        <f>'Български език и руски език'!E49</f>
        <v>0</v>
      </c>
      <c r="F47" s="18">
        <f t="shared" si="12"/>
        <v>0</v>
      </c>
      <c r="G47" s="18">
        <f t="shared" si="13"/>
        <v>75</v>
      </c>
      <c r="H47" s="18">
        <v>90</v>
      </c>
      <c r="I47" s="18">
        <v>3</v>
      </c>
      <c r="J47" s="18" t="s">
        <v>14</v>
      </c>
      <c r="K47" s="24" t="s">
        <v>239</v>
      </c>
      <c r="L47" s="24"/>
    </row>
    <row r="48" spans="1:12" ht="14.1" customHeight="1" x14ac:dyDescent="0.25">
      <c r="A48" s="12" t="s">
        <v>105</v>
      </c>
      <c r="B48" s="18">
        <v>90</v>
      </c>
      <c r="C48" s="18">
        <v>55</v>
      </c>
      <c r="D48" s="18">
        <f>'Български език и руски език'!D50/2</f>
        <v>0</v>
      </c>
      <c r="E48" s="18">
        <f>'Български език и руски език'!E50</f>
        <v>0</v>
      </c>
      <c r="F48" s="18">
        <f t="shared" si="12"/>
        <v>55</v>
      </c>
      <c r="G48" s="18">
        <f t="shared" si="13"/>
        <v>155</v>
      </c>
      <c r="H48" s="18">
        <v>210</v>
      </c>
      <c r="I48" s="18">
        <v>7</v>
      </c>
      <c r="J48" s="18" t="s">
        <v>14</v>
      </c>
      <c r="K48" s="24" t="s">
        <v>240</v>
      </c>
      <c r="L48" s="24"/>
    </row>
    <row r="49" spans="1:12" ht="14.1" customHeight="1" x14ac:dyDescent="0.25">
      <c r="A49" s="12" t="s">
        <v>38</v>
      </c>
      <c r="B49" s="12">
        <v>30</v>
      </c>
      <c r="C49" s="18">
        <v>25</v>
      </c>
      <c r="D49" s="18">
        <f>'Български език и руски език'!D51/2</f>
        <v>15</v>
      </c>
      <c r="E49" s="18">
        <v>10</v>
      </c>
      <c r="F49" s="18">
        <f t="shared" si="12"/>
        <v>0</v>
      </c>
      <c r="G49" s="18">
        <f t="shared" si="13"/>
        <v>95</v>
      </c>
      <c r="H49" s="18">
        <v>120</v>
      </c>
      <c r="I49" s="18">
        <v>4</v>
      </c>
      <c r="J49" s="18" t="s">
        <v>14</v>
      </c>
      <c r="K49" s="24" t="s">
        <v>369</v>
      </c>
      <c r="L49" s="24"/>
    </row>
    <row r="50" spans="1:12" ht="14.1" customHeight="1" x14ac:dyDescent="0.25">
      <c r="A50" s="12" t="s">
        <v>48</v>
      </c>
      <c r="B50" s="12">
        <v>30</v>
      </c>
      <c r="C50" s="18">
        <f>'Български език и руски език'!C52/2</f>
        <v>15</v>
      </c>
      <c r="D50" s="18">
        <f>'Български език и руски език'!D52/2</f>
        <v>15</v>
      </c>
      <c r="E50" s="18">
        <f>'Български език и руски език'!E52</f>
        <v>0</v>
      </c>
      <c r="F50" s="18">
        <f t="shared" si="12"/>
        <v>0</v>
      </c>
      <c r="G50" s="18">
        <f t="shared" si="13"/>
        <v>45</v>
      </c>
      <c r="H50" s="18">
        <v>60</v>
      </c>
      <c r="I50" s="18">
        <v>2</v>
      </c>
      <c r="J50" s="18" t="s">
        <v>14</v>
      </c>
      <c r="K50" s="24" t="s">
        <v>369</v>
      </c>
      <c r="L50" s="24"/>
    </row>
    <row r="51" spans="1:12" ht="14.1" customHeight="1" x14ac:dyDescent="0.25">
      <c r="A51" s="12" t="s">
        <v>41</v>
      </c>
      <c r="B51" s="18">
        <v>45</v>
      </c>
      <c r="C51" s="18">
        <v>25</v>
      </c>
      <c r="D51" s="18">
        <f>'Български език и руски език'!D53/2</f>
        <v>15</v>
      </c>
      <c r="E51" s="18">
        <v>10</v>
      </c>
      <c r="F51" s="18">
        <f t="shared" si="12"/>
        <v>0</v>
      </c>
      <c r="G51" s="18">
        <f t="shared" si="13"/>
        <v>65</v>
      </c>
      <c r="H51" s="18">
        <v>90</v>
      </c>
      <c r="I51" s="18">
        <v>3</v>
      </c>
      <c r="J51" s="18" t="s">
        <v>19</v>
      </c>
      <c r="K51" s="24" t="s">
        <v>246</v>
      </c>
      <c r="L51" s="24"/>
    </row>
    <row r="52" spans="1:12" ht="14.1" customHeight="1" x14ac:dyDescent="0.25">
      <c r="A52" s="12" t="s">
        <v>117</v>
      </c>
      <c r="B52" s="18">
        <v>30</v>
      </c>
      <c r="C52" s="18">
        <f>'Български език и руски език'!C54/2</f>
        <v>15</v>
      </c>
      <c r="D52" s="18">
        <f>'Български език и руски език'!D54/2</f>
        <v>0</v>
      </c>
      <c r="E52" s="18">
        <f>'Български език и руски език'!E54</f>
        <v>0</v>
      </c>
      <c r="F52" s="18">
        <f t="shared" si="12"/>
        <v>15</v>
      </c>
      <c r="G52" s="18">
        <f t="shared" si="13"/>
        <v>45</v>
      </c>
      <c r="H52" s="18">
        <v>60</v>
      </c>
      <c r="I52" s="18">
        <v>2</v>
      </c>
      <c r="J52" s="18" t="s">
        <v>11</v>
      </c>
      <c r="K52" s="24" t="s">
        <v>258</v>
      </c>
      <c r="L52" s="24"/>
    </row>
    <row r="53" spans="1:12" ht="14.1" customHeight="1" x14ac:dyDescent="0.25">
      <c r="A53" s="12" t="s">
        <v>114</v>
      </c>
      <c r="B53" s="18">
        <v>30</v>
      </c>
      <c r="C53" s="18">
        <f>'Български език и руски език'!C55/2</f>
        <v>15</v>
      </c>
      <c r="D53" s="18">
        <v>10</v>
      </c>
      <c r="E53" s="18">
        <v>5</v>
      </c>
      <c r="F53" s="18">
        <f t="shared" si="12"/>
        <v>0</v>
      </c>
      <c r="G53" s="18">
        <f t="shared" si="13"/>
        <v>75</v>
      </c>
      <c r="H53" s="18">
        <v>90</v>
      </c>
      <c r="I53" s="18">
        <v>3</v>
      </c>
      <c r="J53" s="18" t="s">
        <v>19</v>
      </c>
      <c r="K53" s="24" t="s">
        <v>245</v>
      </c>
      <c r="L53" s="24"/>
    </row>
    <row r="54" spans="1:12" ht="14.1" customHeight="1" x14ac:dyDescent="0.25">
      <c r="A54" s="12"/>
      <c r="B54" s="22">
        <f t="shared" ref="B54:I54" si="14">SUM(B45:B53)</f>
        <v>360</v>
      </c>
      <c r="C54" s="22">
        <f t="shared" si="14"/>
        <v>205</v>
      </c>
      <c r="D54" s="22">
        <f t="shared" si="14"/>
        <v>100</v>
      </c>
      <c r="E54" s="22">
        <f t="shared" si="14"/>
        <v>35</v>
      </c>
      <c r="F54" s="22">
        <f t="shared" si="14"/>
        <v>70</v>
      </c>
      <c r="G54" s="22">
        <f t="shared" si="14"/>
        <v>695</v>
      </c>
      <c r="H54" s="22">
        <f t="shared" si="14"/>
        <v>900</v>
      </c>
      <c r="I54" s="22">
        <f t="shared" si="14"/>
        <v>30</v>
      </c>
      <c r="J54" s="19"/>
      <c r="K54" s="24" t="s">
        <v>306</v>
      </c>
      <c r="L54" s="24"/>
    </row>
    <row r="55" spans="1:12" ht="14.1" customHeight="1" x14ac:dyDescent="0.25">
      <c r="A55" s="16" t="s">
        <v>49</v>
      </c>
      <c r="B55" s="16"/>
      <c r="C55" s="18"/>
      <c r="D55" s="18"/>
      <c r="E55" s="18"/>
      <c r="F55" s="18"/>
      <c r="G55" s="18"/>
      <c r="H55" s="18"/>
      <c r="I55" s="8"/>
      <c r="J55" s="19"/>
      <c r="K55" s="24"/>
      <c r="L55" s="24"/>
    </row>
    <row r="56" spans="1:12" ht="14.1" customHeight="1" x14ac:dyDescent="0.25">
      <c r="A56" s="12" t="s">
        <v>44</v>
      </c>
      <c r="B56" s="18">
        <v>45</v>
      </c>
      <c r="C56" s="18">
        <f>'Български език и руски език'!C58/2</f>
        <v>30</v>
      </c>
      <c r="D56" s="18">
        <f>'Български език и руски език'!D58/2</f>
        <v>15</v>
      </c>
      <c r="E56" s="18">
        <f>'Български език и руски език'!E58/2</f>
        <v>15</v>
      </c>
      <c r="F56" s="18">
        <f t="shared" ref="F56:F65" si="15">C56-D56-E56</f>
        <v>0</v>
      </c>
      <c r="G56" s="18">
        <f t="shared" ref="G56:G65" si="16">H56-C56</f>
        <v>90</v>
      </c>
      <c r="H56" s="18">
        <v>120</v>
      </c>
      <c r="I56" s="18">
        <v>4</v>
      </c>
      <c r="J56" s="18" t="s">
        <v>19</v>
      </c>
      <c r="K56" s="24" t="s">
        <v>249</v>
      </c>
      <c r="L56" s="24"/>
    </row>
    <row r="57" spans="1:12" ht="14.1" customHeight="1" x14ac:dyDescent="0.25">
      <c r="A57" s="12" t="s">
        <v>45</v>
      </c>
      <c r="B57" s="18">
        <v>45</v>
      </c>
      <c r="C57" s="18">
        <v>25</v>
      </c>
      <c r="D57" s="18">
        <f>'Български език и руски език'!D59/2</f>
        <v>15</v>
      </c>
      <c r="E57" s="18">
        <v>10</v>
      </c>
      <c r="F57" s="18">
        <f t="shared" si="15"/>
        <v>0</v>
      </c>
      <c r="G57" s="18">
        <f t="shared" si="16"/>
        <v>95</v>
      </c>
      <c r="H57" s="18">
        <v>120</v>
      </c>
      <c r="I57" s="18">
        <v>4</v>
      </c>
      <c r="J57" s="18" t="s">
        <v>19</v>
      </c>
      <c r="K57" s="24" t="s">
        <v>251</v>
      </c>
      <c r="L57" s="24"/>
    </row>
    <row r="58" spans="1:12" ht="14.1" customHeight="1" x14ac:dyDescent="0.25">
      <c r="A58" s="12" t="s">
        <v>370</v>
      </c>
      <c r="B58" s="18">
        <v>30</v>
      </c>
      <c r="C58" s="18">
        <f>'Български език и руски език'!C60/2</f>
        <v>15</v>
      </c>
      <c r="D58" s="18">
        <v>15</v>
      </c>
      <c r="E58" s="18">
        <v>0</v>
      </c>
      <c r="F58" s="18">
        <f t="shared" si="15"/>
        <v>0</v>
      </c>
      <c r="G58" s="18">
        <f t="shared" si="16"/>
        <v>75</v>
      </c>
      <c r="H58" s="18">
        <v>90</v>
      </c>
      <c r="I58" s="18">
        <v>3</v>
      </c>
      <c r="J58" s="18" t="s">
        <v>19</v>
      </c>
      <c r="K58" s="24" t="s">
        <v>267</v>
      </c>
      <c r="L58" s="24"/>
    </row>
    <row r="59" spans="1:12" ht="14.1" customHeight="1" x14ac:dyDescent="0.25">
      <c r="A59" s="12" t="s">
        <v>119</v>
      </c>
      <c r="B59" s="18">
        <v>90</v>
      </c>
      <c r="C59" s="18">
        <v>55</v>
      </c>
      <c r="D59" s="18">
        <f>'Български език и руски език'!D61/2</f>
        <v>0</v>
      </c>
      <c r="E59" s="18">
        <f>'Български език и руски език'!E61/2</f>
        <v>0</v>
      </c>
      <c r="F59" s="18">
        <f t="shared" si="15"/>
        <v>55</v>
      </c>
      <c r="G59" s="18">
        <f t="shared" si="16"/>
        <v>155</v>
      </c>
      <c r="H59" s="18">
        <v>210</v>
      </c>
      <c r="I59" s="18">
        <v>7</v>
      </c>
      <c r="J59" s="18" t="s">
        <v>19</v>
      </c>
      <c r="K59" s="24" t="s">
        <v>252</v>
      </c>
      <c r="L59" s="24"/>
    </row>
    <row r="60" spans="1:12" ht="14.1" customHeight="1" x14ac:dyDescent="0.25">
      <c r="A60" s="12" t="s">
        <v>38</v>
      </c>
      <c r="B60" s="12">
        <v>30</v>
      </c>
      <c r="C60" s="18">
        <f>'Български език и руски език'!C62/2</f>
        <v>15</v>
      </c>
      <c r="D60" s="18">
        <v>10</v>
      </c>
      <c r="E60" s="18">
        <v>5</v>
      </c>
      <c r="F60" s="18">
        <f t="shared" si="15"/>
        <v>0</v>
      </c>
      <c r="G60" s="18">
        <f t="shared" si="16"/>
        <v>45</v>
      </c>
      <c r="H60" s="18">
        <v>60</v>
      </c>
      <c r="I60" s="18">
        <v>2</v>
      </c>
      <c r="J60" s="19" t="s">
        <v>19</v>
      </c>
      <c r="K60" s="24"/>
      <c r="L60" s="24"/>
    </row>
    <row r="61" spans="1:12" ht="14.1" customHeight="1" x14ac:dyDescent="0.25">
      <c r="A61" s="12" t="s">
        <v>48</v>
      </c>
      <c r="B61" s="12">
        <v>30</v>
      </c>
      <c r="C61" s="18">
        <f>'Български език и руски език'!C63/2</f>
        <v>15</v>
      </c>
      <c r="D61" s="18">
        <f>'Български език и руски език'!D63/2</f>
        <v>15</v>
      </c>
      <c r="E61" s="18">
        <f>'Български език и руски език'!E63/2</f>
        <v>0</v>
      </c>
      <c r="F61" s="18">
        <f t="shared" si="15"/>
        <v>0</v>
      </c>
      <c r="G61" s="18">
        <f t="shared" si="16"/>
        <v>45</v>
      </c>
      <c r="H61" s="18">
        <v>60</v>
      </c>
      <c r="I61" s="18">
        <v>2</v>
      </c>
      <c r="J61" s="19" t="s">
        <v>19</v>
      </c>
      <c r="K61" s="24"/>
      <c r="L61" s="24"/>
    </row>
    <row r="62" spans="1:12" ht="14.1" customHeight="1" x14ac:dyDescent="0.25">
      <c r="A62" s="12" t="s">
        <v>53</v>
      </c>
      <c r="B62" s="18">
        <v>30</v>
      </c>
      <c r="C62" s="18">
        <f>'Български език и руски език'!C64/2</f>
        <v>15</v>
      </c>
      <c r="D62" s="18">
        <f>'Български език и руски език'!D64/2</f>
        <v>15</v>
      </c>
      <c r="E62" s="18">
        <f>'Български език и руски език'!E64/2</f>
        <v>0</v>
      </c>
      <c r="F62" s="18">
        <f t="shared" si="15"/>
        <v>0</v>
      </c>
      <c r="G62" s="18">
        <f t="shared" si="16"/>
        <v>45</v>
      </c>
      <c r="H62" s="18">
        <v>60</v>
      </c>
      <c r="I62" s="18">
        <v>2</v>
      </c>
      <c r="J62" s="18" t="s">
        <v>14</v>
      </c>
      <c r="K62" s="24" t="s">
        <v>257</v>
      </c>
      <c r="L62" s="24"/>
    </row>
    <row r="63" spans="1:12" ht="14.1" customHeight="1" x14ac:dyDescent="0.25">
      <c r="A63" s="12" t="s">
        <v>120</v>
      </c>
      <c r="B63" s="18">
        <v>30</v>
      </c>
      <c r="C63" s="18">
        <f>'Български език и руски език'!C65/2</f>
        <v>15</v>
      </c>
      <c r="D63" s="18">
        <v>10</v>
      </c>
      <c r="E63" s="18">
        <v>5</v>
      </c>
      <c r="F63" s="18">
        <f t="shared" si="15"/>
        <v>0</v>
      </c>
      <c r="G63" s="18">
        <f t="shared" si="16"/>
        <v>45</v>
      </c>
      <c r="H63" s="18">
        <v>60</v>
      </c>
      <c r="I63" s="18">
        <v>2</v>
      </c>
      <c r="J63" s="18" t="s">
        <v>14</v>
      </c>
      <c r="K63" s="24" t="s">
        <v>255</v>
      </c>
      <c r="L63" s="24"/>
    </row>
    <row r="64" spans="1:12" ht="14.1" customHeight="1" x14ac:dyDescent="0.25">
      <c r="A64" s="12" t="s">
        <v>148</v>
      </c>
      <c r="B64" s="18">
        <v>15</v>
      </c>
      <c r="C64" s="18">
        <f>'Български език и руски език'!C66/2</f>
        <v>15</v>
      </c>
      <c r="D64" s="18">
        <f>'Български език и руски език'!D66/2</f>
        <v>0</v>
      </c>
      <c r="E64" s="18">
        <f>'Български език и руски език'!E66/2</f>
        <v>0</v>
      </c>
      <c r="F64" s="18">
        <f t="shared" si="15"/>
        <v>15</v>
      </c>
      <c r="G64" s="18">
        <f t="shared" si="16"/>
        <v>45</v>
      </c>
      <c r="H64" s="18">
        <v>60</v>
      </c>
      <c r="I64" s="18">
        <v>2</v>
      </c>
      <c r="J64" s="18" t="s">
        <v>11</v>
      </c>
      <c r="K64" s="24" t="s">
        <v>149</v>
      </c>
      <c r="L64" s="24"/>
    </row>
    <row r="65" spans="1:12" ht="14.1" customHeight="1" x14ac:dyDescent="0.25">
      <c r="A65" s="12" t="s">
        <v>371</v>
      </c>
      <c r="B65" s="18">
        <v>15</v>
      </c>
      <c r="C65" s="18">
        <v>10</v>
      </c>
      <c r="D65" s="18">
        <f>'Български език и руски език'!D67/2</f>
        <v>0</v>
      </c>
      <c r="E65" s="18">
        <f>'Български език и руски език'!E67/2</f>
        <v>0</v>
      </c>
      <c r="F65" s="18">
        <f t="shared" si="15"/>
        <v>10</v>
      </c>
      <c r="G65" s="18">
        <f t="shared" si="16"/>
        <v>50</v>
      </c>
      <c r="H65" s="18">
        <v>60</v>
      </c>
      <c r="I65" s="18">
        <v>2</v>
      </c>
      <c r="J65" s="18" t="s">
        <v>11</v>
      </c>
      <c r="K65" s="24" t="s">
        <v>259</v>
      </c>
      <c r="L65" s="24"/>
    </row>
    <row r="66" spans="1:12" ht="14.1" customHeight="1" x14ac:dyDescent="0.25">
      <c r="A66" s="12"/>
      <c r="B66" s="22">
        <f t="shared" ref="B66:I66" si="17">SUM(B56:B65)</f>
        <v>360</v>
      </c>
      <c r="C66" s="22">
        <f t="shared" si="17"/>
        <v>210</v>
      </c>
      <c r="D66" s="22">
        <f t="shared" si="17"/>
        <v>95</v>
      </c>
      <c r="E66" s="22">
        <f t="shared" si="17"/>
        <v>35</v>
      </c>
      <c r="F66" s="22">
        <f t="shared" si="17"/>
        <v>80</v>
      </c>
      <c r="G66" s="22">
        <f t="shared" si="17"/>
        <v>690</v>
      </c>
      <c r="H66" s="22">
        <f t="shared" si="17"/>
        <v>900</v>
      </c>
      <c r="I66" s="22">
        <f t="shared" si="17"/>
        <v>30</v>
      </c>
      <c r="J66" s="19"/>
      <c r="K66" s="24" t="s">
        <v>306</v>
      </c>
      <c r="L66" s="24"/>
    </row>
    <row r="67" spans="1:12" ht="15" customHeight="1" x14ac:dyDescent="0.25">
      <c r="A67" s="16" t="s">
        <v>55</v>
      </c>
      <c r="B67" s="16"/>
      <c r="C67" s="18"/>
      <c r="D67" s="18"/>
      <c r="E67" s="18"/>
      <c r="F67" s="18"/>
      <c r="G67" s="18"/>
      <c r="H67" s="18"/>
      <c r="I67" s="8"/>
      <c r="J67" s="19"/>
      <c r="K67" s="24"/>
      <c r="L67" s="24"/>
    </row>
    <row r="68" spans="1:12" ht="15" customHeight="1" x14ac:dyDescent="0.25">
      <c r="A68" s="12" t="s">
        <v>56</v>
      </c>
      <c r="B68" s="18">
        <v>45</v>
      </c>
      <c r="C68" s="18">
        <v>25</v>
      </c>
      <c r="D68" s="18">
        <v>25</v>
      </c>
      <c r="E68" s="18">
        <f>'Български език и руски език'!E70/2</f>
        <v>0</v>
      </c>
      <c r="F68" s="18">
        <f t="shared" ref="F68:F77" si="18">C68-D68-E68</f>
        <v>0</v>
      </c>
      <c r="G68" s="18">
        <f t="shared" ref="G68:G77" si="19">H68-C68</f>
        <v>65</v>
      </c>
      <c r="H68" s="18">
        <v>90</v>
      </c>
      <c r="I68" s="18">
        <v>3</v>
      </c>
      <c r="J68" s="18" t="s">
        <v>14</v>
      </c>
      <c r="K68" s="24" t="s">
        <v>266</v>
      </c>
      <c r="L68" s="24"/>
    </row>
    <row r="69" spans="1:12" ht="15" customHeight="1" x14ac:dyDescent="0.25">
      <c r="A69" s="12" t="s">
        <v>423</v>
      </c>
      <c r="B69" s="18">
        <v>15</v>
      </c>
      <c r="C69" s="18">
        <v>10</v>
      </c>
      <c r="D69" s="18">
        <v>10</v>
      </c>
      <c r="E69" s="18">
        <f>'Български език и руски език'!E71/2</f>
        <v>0</v>
      </c>
      <c r="F69" s="18">
        <f t="shared" si="18"/>
        <v>0</v>
      </c>
      <c r="G69" s="18">
        <f t="shared" si="19"/>
        <v>80</v>
      </c>
      <c r="H69" s="18">
        <v>90</v>
      </c>
      <c r="I69" s="18">
        <v>3</v>
      </c>
      <c r="J69" s="18" t="s">
        <v>19</v>
      </c>
      <c r="K69" s="24" t="s">
        <v>269</v>
      </c>
      <c r="L69" s="24"/>
    </row>
    <row r="70" spans="1:12" ht="15" customHeight="1" x14ac:dyDescent="0.25">
      <c r="A70" s="12" t="s">
        <v>59</v>
      </c>
      <c r="B70" s="18">
        <v>15</v>
      </c>
      <c r="C70" s="18">
        <v>10</v>
      </c>
      <c r="D70" s="18">
        <v>10</v>
      </c>
      <c r="E70" s="18">
        <f>'Български език и руски език'!E72/2</f>
        <v>0</v>
      </c>
      <c r="F70" s="18">
        <f t="shared" si="18"/>
        <v>0</v>
      </c>
      <c r="G70" s="18">
        <f t="shared" si="19"/>
        <v>80</v>
      </c>
      <c r="H70" s="18">
        <v>90</v>
      </c>
      <c r="I70" s="18">
        <v>3</v>
      </c>
      <c r="J70" s="18" t="s">
        <v>19</v>
      </c>
      <c r="K70" s="24" t="s">
        <v>270</v>
      </c>
      <c r="L70" s="24"/>
    </row>
    <row r="71" spans="1:12" ht="15" customHeight="1" x14ac:dyDescent="0.25">
      <c r="A71" s="12" t="s">
        <v>105</v>
      </c>
      <c r="B71" s="18">
        <v>90</v>
      </c>
      <c r="C71" s="18">
        <v>40</v>
      </c>
      <c r="D71" s="18">
        <f>'Български език и руски език'!D73/2</f>
        <v>0</v>
      </c>
      <c r="E71" s="18">
        <f>'Български език и руски език'!E73/2</f>
        <v>0</v>
      </c>
      <c r="F71" s="18">
        <f t="shared" si="18"/>
        <v>40</v>
      </c>
      <c r="G71" s="18">
        <f t="shared" si="19"/>
        <v>170</v>
      </c>
      <c r="H71" s="18">
        <v>210</v>
      </c>
      <c r="I71" s="18">
        <v>7</v>
      </c>
      <c r="J71" s="18" t="s">
        <v>14</v>
      </c>
      <c r="K71" s="24" t="s">
        <v>271</v>
      </c>
      <c r="L71" s="24"/>
    </row>
    <row r="72" spans="1:12" ht="15" x14ac:dyDescent="0.25">
      <c r="A72" s="12" t="s">
        <v>51</v>
      </c>
      <c r="B72" s="12">
        <v>30</v>
      </c>
      <c r="C72" s="18">
        <v>25</v>
      </c>
      <c r="D72" s="18">
        <f>'Български език и руски език'!D74/2</f>
        <v>15</v>
      </c>
      <c r="E72" s="18">
        <v>10</v>
      </c>
      <c r="F72" s="18">
        <f t="shared" si="18"/>
        <v>0</v>
      </c>
      <c r="G72" s="18">
        <f t="shared" si="19"/>
        <v>95</v>
      </c>
      <c r="H72" s="18">
        <v>120</v>
      </c>
      <c r="I72" s="18">
        <v>4</v>
      </c>
      <c r="J72" s="18" t="s">
        <v>14</v>
      </c>
      <c r="K72" s="24" t="s">
        <v>369</v>
      </c>
      <c r="L72" s="24"/>
    </row>
    <row r="73" spans="1:12" ht="15" customHeight="1" x14ac:dyDescent="0.25">
      <c r="A73" s="12" t="s">
        <v>53</v>
      </c>
      <c r="B73" s="18">
        <v>30</v>
      </c>
      <c r="C73" s="18">
        <f>'Български език и руски език'!C75/2</f>
        <v>15</v>
      </c>
      <c r="D73" s="18">
        <v>10</v>
      </c>
      <c r="E73" s="18">
        <v>5</v>
      </c>
      <c r="F73" s="18">
        <f t="shared" si="18"/>
        <v>0</v>
      </c>
      <c r="G73" s="18">
        <f t="shared" si="19"/>
        <v>45</v>
      </c>
      <c r="H73" s="18">
        <v>60</v>
      </c>
      <c r="I73" s="18">
        <v>2</v>
      </c>
      <c r="J73" s="18" t="s">
        <v>19</v>
      </c>
      <c r="K73" s="24" t="s">
        <v>273</v>
      </c>
      <c r="L73" s="24"/>
    </row>
    <row r="74" spans="1:12" ht="15" customHeight="1" x14ac:dyDescent="0.25">
      <c r="A74" s="12" t="s">
        <v>120</v>
      </c>
      <c r="B74" s="18">
        <v>30</v>
      </c>
      <c r="C74" s="18">
        <f>'Български език и руски език'!C76/2</f>
        <v>15</v>
      </c>
      <c r="D74" s="18">
        <v>10</v>
      </c>
      <c r="E74" s="18">
        <v>5</v>
      </c>
      <c r="F74" s="18">
        <f t="shared" si="18"/>
        <v>0</v>
      </c>
      <c r="G74" s="18">
        <f t="shared" si="19"/>
        <v>45</v>
      </c>
      <c r="H74" s="18">
        <v>60</v>
      </c>
      <c r="I74" s="18">
        <v>2</v>
      </c>
      <c r="J74" s="18" t="s">
        <v>19</v>
      </c>
      <c r="K74" s="24" t="s">
        <v>272</v>
      </c>
      <c r="L74" s="24"/>
    </row>
    <row r="75" spans="1:12" ht="15" customHeight="1" x14ac:dyDescent="0.25">
      <c r="A75" s="12" t="s">
        <v>121</v>
      </c>
      <c r="B75" s="18">
        <v>30</v>
      </c>
      <c r="C75" s="18">
        <f>'Български език и руски език'!C77/2</f>
        <v>15</v>
      </c>
      <c r="D75" s="18">
        <f>'Български език и руски език'!D77/2</f>
        <v>0</v>
      </c>
      <c r="E75" s="18">
        <f>'Български език и руски език'!E77/2</f>
        <v>0</v>
      </c>
      <c r="F75" s="18">
        <f t="shared" si="18"/>
        <v>15</v>
      </c>
      <c r="G75" s="18">
        <f t="shared" si="19"/>
        <v>45</v>
      </c>
      <c r="H75" s="18">
        <v>60</v>
      </c>
      <c r="I75" s="18">
        <v>2</v>
      </c>
      <c r="J75" s="18" t="s">
        <v>11</v>
      </c>
      <c r="K75" s="24" t="s">
        <v>287</v>
      </c>
      <c r="L75" s="24"/>
    </row>
    <row r="76" spans="1:12" ht="15" customHeight="1" x14ac:dyDescent="0.25">
      <c r="A76" s="12" t="s">
        <v>274</v>
      </c>
      <c r="B76" s="18">
        <v>30</v>
      </c>
      <c r="C76" s="18">
        <f>'Български език и руски език'!C78/2</f>
        <v>15</v>
      </c>
      <c r="D76" s="18">
        <f>'Български език и руски език'!D78/2</f>
        <v>0</v>
      </c>
      <c r="E76" s="18">
        <f>'Български език и руски език'!E78/2</f>
        <v>0</v>
      </c>
      <c r="F76" s="18">
        <f t="shared" si="18"/>
        <v>15</v>
      </c>
      <c r="G76" s="18">
        <f t="shared" si="19"/>
        <v>45</v>
      </c>
      <c r="H76" s="18">
        <v>60</v>
      </c>
      <c r="I76" s="18">
        <v>2</v>
      </c>
      <c r="J76" s="18" t="s">
        <v>11</v>
      </c>
      <c r="K76" s="24" t="s">
        <v>153</v>
      </c>
      <c r="L76" s="24"/>
    </row>
    <row r="77" spans="1:12" ht="15" customHeight="1" x14ac:dyDescent="0.25">
      <c r="A77" s="12" t="s">
        <v>372</v>
      </c>
      <c r="B77" s="18">
        <v>15</v>
      </c>
      <c r="C77" s="18">
        <v>10</v>
      </c>
      <c r="D77" s="18">
        <f>'Български език и руски език'!D79/2</f>
        <v>0</v>
      </c>
      <c r="E77" s="18">
        <f>'Български език и руски език'!E79/2</f>
        <v>0</v>
      </c>
      <c r="F77" s="18">
        <f t="shared" si="18"/>
        <v>10</v>
      </c>
      <c r="G77" s="18">
        <f t="shared" si="19"/>
        <v>50</v>
      </c>
      <c r="H77" s="18">
        <v>60</v>
      </c>
      <c r="I77" s="18">
        <v>2</v>
      </c>
      <c r="J77" s="18" t="s">
        <v>11</v>
      </c>
      <c r="K77" s="24" t="s">
        <v>275</v>
      </c>
      <c r="L77" s="24"/>
    </row>
    <row r="78" spans="1:12" ht="15" customHeight="1" x14ac:dyDescent="0.25">
      <c r="A78" s="12"/>
      <c r="B78" s="22">
        <f t="shared" ref="B78:I78" si="20">SUM(B68:B77)</f>
        <v>330</v>
      </c>
      <c r="C78" s="22">
        <f t="shared" si="20"/>
        <v>180</v>
      </c>
      <c r="D78" s="22">
        <f t="shared" si="20"/>
        <v>80</v>
      </c>
      <c r="E78" s="22">
        <f t="shared" si="20"/>
        <v>20</v>
      </c>
      <c r="F78" s="22">
        <f t="shared" si="20"/>
        <v>80</v>
      </c>
      <c r="G78" s="22">
        <f t="shared" si="20"/>
        <v>720</v>
      </c>
      <c r="H78" s="22">
        <f t="shared" si="20"/>
        <v>900</v>
      </c>
      <c r="I78" s="22">
        <f t="shared" si="20"/>
        <v>30</v>
      </c>
      <c r="J78" s="19"/>
      <c r="K78" s="24" t="s">
        <v>306</v>
      </c>
      <c r="L78" s="24"/>
    </row>
    <row r="79" spans="1:12" ht="15" customHeight="1" x14ac:dyDescent="0.25">
      <c r="A79" s="16" t="s">
        <v>99</v>
      </c>
      <c r="B79" s="16"/>
      <c r="C79" s="18"/>
      <c r="D79" s="18"/>
      <c r="E79" s="18"/>
      <c r="F79" s="18"/>
      <c r="G79" s="18"/>
      <c r="H79" s="18"/>
      <c r="I79" s="8"/>
      <c r="J79" s="19"/>
      <c r="K79" s="24"/>
      <c r="L79" s="24"/>
    </row>
    <row r="80" spans="1:12" ht="15" customHeight="1" x14ac:dyDescent="0.25">
      <c r="A80" s="12" t="s">
        <v>56</v>
      </c>
      <c r="B80" s="18">
        <v>30</v>
      </c>
      <c r="C80" s="18">
        <v>25</v>
      </c>
      <c r="D80" s="18">
        <v>25</v>
      </c>
      <c r="E80" s="18">
        <v>0</v>
      </c>
      <c r="F80" s="18">
        <f t="shared" ref="F80:F86" si="21">C80-D80-E80</f>
        <v>0</v>
      </c>
      <c r="G80" s="18">
        <f t="shared" ref="G80:G86" si="22">H80-C80</f>
        <v>65</v>
      </c>
      <c r="H80" s="18">
        <v>90</v>
      </c>
      <c r="I80" s="18">
        <v>5</v>
      </c>
      <c r="J80" s="18" t="s">
        <v>19</v>
      </c>
      <c r="K80" s="24" t="s">
        <v>283</v>
      </c>
      <c r="L80" s="24"/>
    </row>
    <row r="81" spans="1:12" ht="15" customHeight="1" x14ac:dyDescent="0.25">
      <c r="A81" s="12" t="s">
        <v>105</v>
      </c>
      <c r="B81" s="18">
        <v>90</v>
      </c>
      <c r="C81" s="18">
        <v>40</v>
      </c>
      <c r="D81" s="18">
        <f>'Български език и руски език'!D83/2</f>
        <v>0</v>
      </c>
      <c r="E81" s="18">
        <f>'Български език и руски език'!E83/2</f>
        <v>0</v>
      </c>
      <c r="F81" s="18">
        <f t="shared" si="21"/>
        <v>40</v>
      </c>
      <c r="G81" s="18">
        <f t="shared" si="22"/>
        <v>170</v>
      </c>
      <c r="H81" s="18">
        <v>210</v>
      </c>
      <c r="I81" s="18">
        <v>7</v>
      </c>
      <c r="J81" s="18" t="s">
        <v>19</v>
      </c>
      <c r="K81" s="24" t="s">
        <v>284</v>
      </c>
      <c r="L81" s="24"/>
    </row>
    <row r="82" spans="1:12" ht="15" customHeight="1" x14ac:dyDescent="0.25">
      <c r="A82" s="12" t="s">
        <v>67</v>
      </c>
      <c r="B82" s="18">
        <v>45</v>
      </c>
      <c r="C82" s="18">
        <v>25</v>
      </c>
      <c r="D82" s="18">
        <f>'Български език и руски език'!D84/2</f>
        <v>0</v>
      </c>
      <c r="E82" s="18">
        <f>'Български език и руски език'!E84/2</f>
        <v>0</v>
      </c>
      <c r="F82" s="18">
        <f t="shared" si="21"/>
        <v>25</v>
      </c>
      <c r="G82" s="18">
        <f t="shared" si="22"/>
        <v>95</v>
      </c>
      <c r="H82" s="18">
        <v>120</v>
      </c>
      <c r="I82" s="18">
        <v>4</v>
      </c>
      <c r="J82" s="18" t="s">
        <v>19</v>
      </c>
      <c r="K82" s="24" t="s">
        <v>155</v>
      </c>
      <c r="L82" s="24"/>
    </row>
    <row r="83" spans="1:12" ht="15" customHeight="1" x14ac:dyDescent="0.25">
      <c r="A83" s="12" t="s">
        <v>373</v>
      </c>
      <c r="B83" s="18">
        <v>30</v>
      </c>
      <c r="C83" s="18">
        <f>'Български език и руски език'!C85/2</f>
        <v>15</v>
      </c>
      <c r="D83" s="18">
        <f>'Български език и руски език'!D85/2</f>
        <v>0</v>
      </c>
      <c r="E83" s="18">
        <f>'Български език и руски език'!E85/2</f>
        <v>0</v>
      </c>
      <c r="F83" s="18">
        <f t="shared" si="21"/>
        <v>15</v>
      </c>
      <c r="G83" s="18">
        <f t="shared" si="22"/>
        <v>75</v>
      </c>
      <c r="H83" s="18">
        <v>90</v>
      </c>
      <c r="I83" s="18">
        <v>3</v>
      </c>
      <c r="J83" s="18" t="s">
        <v>19</v>
      </c>
      <c r="K83" s="24" t="s">
        <v>285</v>
      </c>
      <c r="L83" s="24"/>
    </row>
    <row r="84" spans="1:12" ht="15" customHeight="1" x14ac:dyDescent="0.25">
      <c r="A84" s="12" t="s">
        <v>51</v>
      </c>
      <c r="B84" s="12">
        <v>30</v>
      </c>
      <c r="C84" s="18">
        <f>'Български език и руски език'!C86/2</f>
        <v>15</v>
      </c>
      <c r="D84" s="18">
        <v>10</v>
      </c>
      <c r="E84" s="18">
        <v>5</v>
      </c>
      <c r="F84" s="18">
        <f t="shared" si="21"/>
        <v>0</v>
      </c>
      <c r="G84" s="18">
        <f t="shared" si="22"/>
        <v>45</v>
      </c>
      <c r="H84" s="18">
        <v>60</v>
      </c>
      <c r="I84" s="18">
        <v>4</v>
      </c>
      <c r="J84" s="19" t="s">
        <v>19</v>
      </c>
      <c r="K84" s="24" t="s">
        <v>369</v>
      </c>
    </row>
    <row r="85" spans="1:12" ht="15" customHeight="1" x14ac:dyDescent="0.25">
      <c r="A85" s="12" t="s">
        <v>61</v>
      </c>
      <c r="B85" s="18">
        <v>30</v>
      </c>
      <c r="C85" s="18">
        <v>25</v>
      </c>
      <c r="D85" s="18">
        <f>'Български език и руски език'!D87/2</f>
        <v>15</v>
      </c>
      <c r="E85" s="18">
        <v>10</v>
      </c>
      <c r="F85" s="18">
        <f t="shared" si="21"/>
        <v>0</v>
      </c>
      <c r="G85" s="18">
        <f t="shared" si="22"/>
        <v>65</v>
      </c>
      <c r="H85" s="18">
        <v>90</v>
      </c>
      <c r="I85" s="18">
        <v>4</v>
      </c>
      <c r="J85" s="18" t="s">
        <v>19</v>
      </c>
      <c r="K85" s="24" t="s">
        <v>290</v>
      </c>
    </row>
    <row r="86" spans="1:12" ht="15" customHeight="1" x14ac:dyDescent="0.25">
      <c r="A86" s="12" t="s">
        <v>129</v>
      </c>
      <c r="B86" s="18">
        <v>30</v>
      </c>
      <c r="C86" s="18">
        <f>'Български език и руски език'!C88/2</f>
        <v>15</v>
      </c>
      <c r="D86" s="18">
        <v>10</v>
      </c>
      <c r="E86" s="18">
        <v>5</v>
      </c>
      <c r="F86" s="18">
        <f t="shared" si="21"/>
        <v>0</v>
      </c>
      <c r="G86" s="18">
        <f t="shared" si="22"/>
        <v>45</v>
      </c>
      <c r="H86" s="18">
        <v>60</v>
      </c>
      <c r="I86" s="18">
        <v>3</v>
      </c>
      <c r="J86" s="18" t="s">
        <v>19</v>
      </c>
      <c r="K86" s="24" t="s">
        <v>288</v>
      </c>
    </row>
    <row r="87" spans="1:12" ht="15" customHeight="1" x14ac:dyDescent="0.25">
      <c r="A87" s="12"/>
      <c r="B87" s="22">
        <f t="shared" ref="B87:I87" si="23">SUM(B80:B86)</f>
        <v>285</v>
      </c>
      <c r="C87" s="22">
        <f t="shared" si="23"/>
        <v>160</v>
      </c>
      <c r="D87" s="22">
        <f t="shared" si="23"/>
        <v>60</v>
      </c>
      <c r="E87" s="22">
        <f t="shared" si="23"/>
        <v>20</v>
      </c>
      <c r="F87" s="22">
        <f t="shared" si="23"/>
        <v>80</v>
      </c>
      <c r="G87" s="22">
        <f t="shared" si="23"/>
        <v>560</v>
      </c>
      <c r="H87" s="22">
        <f t="shared" si="23"/>
        <v>720</v>
      </c>
      <c r="I87" s="22">
        <f t="shared" si="23"/>
        <v>30</v>
      </c>
      <c r="J87" s="19"/>
      <c r="K87" s="24" t="s">
        <v>306</v>
      </c>
    </row>
    <row r="88" spans="1:12" ht="15" customHeight="1" x14ac:dyDescent="0.25">
      <c r="A88" s="16" t="s">
        <v>68</v>
      </c>
      <c r="B88" s="16"/>
      <c r="C88" s="18"/>
      <c r="D88" s="18"/>
      <c r="E88" s="18"/>
      <c r="F88" s="18"/>
      <c r="G88" s="18"/>
      <c r="H88" s="18"/>
      <c r="I88" s="8"/>
      <c r="J88" s="19"/>
      <c r="K88" s="24"/>
    </row>
    <row r="89" spans="1:12" ht="15" customHeight="1" x14ac:dyDescent="0.25">
      <c r="A89" s="12" t="s">
        <v>69</v>
      </c>
      <c r="B89" s="12"/>
      <c r="C89" s="18"/>
      <c r="D89" s="18"/>
      <c r="E89" s="18"/>
      <c r="F89" s="18"/>
      <c r="G89" s="18"/>
      <c r="H89" s="18"/>
      <c r="I89" s="18">
        <v>2</v>
      </c>
      <c r="J89" s="19" t="s">
        <v>19</v>
      </c>
      <c r="K89" s="24"/>
    </row>
    <row r="90" spans="1:12" ht="15" customHeight="1" x14ac:dyDescent="0.25">
      <c r="A90" s="12" t="s">
        <v>131</v>
      </c>
      <c r="B90" s="12"/>
      <c r="C90" s="18"/>
      <c r="D90" s="18"/>
      <c r="E90" s="18"/>
      <c r="F90" s="18"/>
      <c r="G90" s="18"/>
      <c r="H90" s="18"/>
      <c r="I90" s="18">
        <v>2</v>
      </c>
      <c r="J90" s="19" t="s">
        <v>19</v>
      </c>
      <c r="K90" s="24"/>
    </row>
    <row r="91" spans="1:12" ht="15" customHeight="1" x14ac:dyDescent="0.25">
      <c r="A91" s="12" t="s">
        <v>70</v>
      </c>
      <c r="B91" s="12"/>
      <c r="C91" s="18"/>
      <c r="D91" s="18"/>
      <c r="E91" s="18"/>
      <c r="F91" s="18"/>
      <c r="G91" s="18"/>
      <c r="H91" s="18"/>
      <c r="I91" s="18">
        <v>3</v>
      </c>
      <c r="J91" s="19" t="s">
        <v>19</v>
      </c>
      <c r="K91" s="24"/>
    </row>
    <row r="92" spans="1:12" ht="15" customHeight="1" x14ac:dyDescent="0.25">
      <c r="A92" s="12" t="s">
        <v>132</v>
      </c>
      <c r="B92" s="12"/>
      <c r="C92" s="18"/>
      <c r="D92" s="18"/>
      <c r="E92" s="18"/>
      <c r="F92" s="18"/>
      <c r="G92" s="18"/>
      <c r="H92" s="18"/>
      <c r="I92" s="18">
        <v>3</v>
      </c>
      <c r="J92" s="19" t="s">
        <v>19</v>
      </c>
      <c r="K92" s="24"/>
    </row>
    <row r="93" spans="1:12" ht="15" customHeight="1" x14ac:dyDescent="0.25">
      <c r="A93" s="12"/>
      <c r="B93" s="12"/>
      <c r="C93" s="18"/>
      <c r="D93" s="18"/>
      <c r="E93" s="18"/>
      <c r="F93" s="18"/>
      <c r="G93" s="18"/>
      <c r="H93" s="18"/>
      <c r="I93" s="22">
        <v>10</v>
      </c>
      <c r="J93" s="19"/>
      <c r="K93" s="24"/>
    </row>
    <row r="94" spans="1:12" ht="15.95" customHeight="1" x14ac:dyDescent="0.25">
      <c r="A94" s="26" t="s">
        <v>71</v>
      </c>
      <c r="B94" s="22">
        <f t="shared" ref="B94:H94" si="24">B87+B78+B66+B54+B42+B32+B21+B11</f>
        <v>2565</v>
      </c>
      <c r="C94" s="22">
        <f t="shared" si="24"/>
        <v>1537.5</v>
      </c>
      <c r="D94" s="22">
        <f t="shared" si="24"/>
        <v>752.5</v>
      </c>
      <c r="E94" s="22">
        <f t="shared" si="24"/>
        <v>240</v>
      </c>
      <c r="F94" s="22">
        <f t="shared" si="24"/>
        <v>545</v>
      </c>
      <c r="G94" s="22">
        <f t="shared" si="24"/>
        <v>5482.5</v>
      </c>
      <c r="H94" s="22">
        <f t="shared" si="24"/>
        <v>7020</v>
      </c>
      <c r="I94" s="25">
        <f>I87+I78+I66+I54+I42+I32+I21+I11+I93</f>
        <v>253</v>
      </c>
      <c r="J94" s="23"/>
      <c r="K94" s="24"/>
    </row>
    <row r="95" spans="1:12" ht="18" customHeight="1" x14ac:dyDescent="0.25">
      <c r="A95" s="12"/>
      <c r="B95" s="12"/>
      <c r="C95" s="18">
        <f t="shared" ref="C95:H95" si="25">C94/120</f>
        <v>12.8125</v>
      </c>
      <c r="D95" s="18">
        <f t="shared" si="25"/>
        <v>6.270833333333333</v>
      </c>
      <c r="E95" s="18">
        <f t="shared" si="25"/>
        <v>2</v>
      </c>
      <c r="F95" s="18">
        <f t="shared" si="25"/>
        <v>4.541666666666667</v>
      </c>
      <c r="G95" s="18">
        <f t="shared" si="25"/>
        <v>45.6875</v>
      </c>
      <c r="H95" s="18">
        <f t="shared" si="25"/>
        <v>58.5</v>
      </c>
      <c r="I95" s="8"/>
      <c r="J95" s="23"/>
      <c r="K95" s="24" t="s">
        <v>306</v>
      </c>
    </row>
    <row r="96" spans="1:12" ht="18" customHeight="1" x14ac:dyDescent="0.25">
      <c r="A96" s="12"/>
      <c r="B96" s="12"/>
      <c r="C96" s="18"/>
      <c r="D96" s="18"/>
      <c r="E96" s="18"/>
      <c r="F96" s="18"/>
      <c r="G96" s="18"/>
      <c r="H96" s="18"/>
      <c r="I96" s="8"/>
      <c r="J96" s="23"/>
      <c r="K96" s="24" t="s">
        <v>306</v>
      </c>
    </row>
    <row r="97" spans="1:11" ht="18" customHeight="1" x14ac:dyDescent="0.25">
      <c r="A97" s="12"/>
      <c r="B97" s="12"/>
      <c r="C97" s="18"/>
      <c r="D97" s="18"/>
      <c r="E97" s="18"/>
      <c r="F97" s="18"/>
      <c r="G97" s="18"/>
      <c r="H97" s="18"/>
      <c r="I97" s="8"/>
      <c r="J97" s="23"/>
      <c r="K97" s="24" t="s">
        <v>306</v>
      </c>
    </row>
    <row r="98" spans="1:11" ht="18" customHeight="1" x14ac:dyDescent="0.25">
      <c r="A98" s="12"/>
      <c r="B98" s="12"/>
      <c r="C98" s="18"/>
      <c r="D98" s="18"/>
      <c r="E98" s="18"/>
      <c r="F98" s="18"/>
      <c r="G98" s="18"/>
      <c r="H98" s="18"/>
      <c r="I98" s="8"/>
      <c r="J98" s="23"/>
      <c r="K98" s="24" t="s">
        <v>306</v>
      </c>
    </row>
    <row r="99" spans="1:11" ht="18" customHeight="1" x14ac:dyDescent="0.25">
      <c r="A99" s="12"/>
      <c r="B99" s="12"/>
      <c r="C99" s="18"/>
      <c r="D99" s="18"/>
      <c r="E99" s="18"/>
      <c r="F99" s="18"/>
      <c r="G99" s="18"/>
      <c r="H99" s="18"/>
      <c r="I99" s="8"/>
      <c r="J99" s="23"/>
      <c r="K99" s="24" t="s">
        <v>306</v>
      </c>
    </row>
    <row r="100" spans="1:11" ht="18" customHeight="1" x14ac:dyDescent="0.25">
      <c r="A100" s="12"/>
      <c r="B100" s="12"/>
      <c r="C100" s="18"/>
      <c r="D100" s="18"/>
      <c r="E100" s="18"/>
      <c r="F100" s="18"/>
      <c r="G100" s="18"/>
      <c r="H100" s="18"/>
      <c r="I100" s="8"/>
      <c r="J100" s="23"/>
      <c r="K100" s="24" t="s">
        <v>306</v>
      </c>
    </row>
    <row r="101" spans="1:11" ht="18" customHeight="1" x14ac:dyDescent="0.25">
      <c r="A101" s="12"/>
      <c r="B101" s="12"/>
      <c r="C101" s="18"/>
      <c r="D101" s="18"/>
      <c r="E101" s="18"/>
      <c r="F101" s="18"/>
      <c r="G101" s="18"/>
      <c r="H101" s="18"/>
      <c r="I101" s="8"/>
      <c r="J101" s="23"/>
      <c r="K101" s="24" t="s">
        <v>306</v>
      </c>
    </row>
    <row r="102" spans="1:11" ht="18" customHeight="1" x14ac:dyDescent="0.25">
      <c r="A102" s="12"/>
      <c r="B102" s="12"/>
      <c r="C102" s="18"/>
      <c r="D102" s="18"/>
      <c r="E102" s="18"/>
      <c r="F102" s="18"/>
      <c r="G102" s="18"/>
      <c r="H102" s="18"/>
      <c r="I102" s="8"/>
      <c r="J102" s="23"/>
      <c r="K102" s="24" t="s">
        <v>306</v>
      </c>
    </row>
    <row r="103" spans="1:11" ht="18" customHeight="1" x14ac:dyDescent="0.25">
      <c r="A103" s="12"/>
      <c r="B103" s="12"/>
      <c r="C103" s="18"/>
      <c r="D103" s="18"/>
      <c r="E103" s="18"/>
      <c r="F103" s="18"/>
      <c r="G103" s="18"/>
      <c r="H103" s="18"/>
      <c r="I103" s="8"/>
      <c r="J103" s="23"/>
      <c r="K103" s="24" t="s">
        <v>306</v>
      </c>
    </row>
    <row r="104" spans="1:11" ht="18" customHeight="1" x14ac:dyDescent="0.25">
      <c r="A104" s="12"/>
      <c r="B104" s="12"/>
      <c r="C104" s="18"/>
      <c r="D104" s="18"/>
      <c r="E104" s="18"/>
      <c r="F104" s="18"/>
      <c r="G104" s="18"/>
      <c r="H104" s="18"/>
      <c r="I104" s="8"/>
      <c r="J104" s="23"/>
      <c r="K104" s="24" t="s">
        <v>306</v>
      </c>
    </row>
    <row r="105" spans="1:11" ht="18" customHeight="1" x14ac:dyDescent="0.25">
      <c r="C105" s="28"/>
    </row>
    <row r="106" spans="1:11" ht="18" customHeight="1" x14ac:dyDescent="0.25">
      <c r="C106" s="28"/>
    </row>
    <row r="107" spans="1:11" ht="18" customHeight="1" x14ac:dyDescent="0.25">
      <c r="C107" s="28"/>
    </row>
    <row r="108" spans="1:11" ht="18" customHeight="1" x14ac:dyDescent="0.25">
      <c r="C108" s="28"/>
    </row>
    <row r="109" spans="1:11" ht="18" customHeight="1" x14ac:dyDescent="0.25">
      <c r="C109" s="28"/>
    </row>
    <row r="110" spans="1:11" ht="18" customHeight="1" x14ac:dyDescent="0.25">
      <c r="C110" s="28"/>
    </row>
    <row r="111" spans="1:11" ht="18" customHeight="1" x14ac:dyDescent="0.25">
      <c r="C111" s="28"/>
    </row>
    <row r="112" spans="1:11" ht="18" customHeight="1" x14ac:dyDescent="0.25">
      <c r="C112" s="28"/>
    </row>
    <row r="113" spans="3:3" ht="18" customHeight="1" x14ac:dyDescent="0.25">
      <c r="C113" s="28"/>
    </row>
    <row r="114" spans="3:3" ht="18" customHeight="1" x14ac:dyDescent="0.25">
      <c r="C114" s="28"/>
    </row>
    <row r="115" spans="3:3" ht="18" customHeight="1" x14ac:dyDescent="0.25">
      <c r="C115" s="28"/>
    </row>
    <row r="116" spans="3:3" ht="18" customHeight="1" x14ac:dyDescent="0.25">
      <c r="C116" s="28"/>
    </row>
    <row r="117" spans="3:3" ht="18" customHeight="1" x14ac:dyDescent="0.25">
      <c r="C117" s="28"/>
    </row>
    <row r="118" spans="3:3" ht="18" customHeight="1" x14ac:dyDescent="0.25">
      <c r="C118" s="28"/>
    </row>
    <row r="119" spans="3:3" ht="18" customHeight="1" x14ac:dyDescent="0.25">
      <c r="C119" s="28"/>
    </row>
    <row r="120" spans="3:3" ht="18" customHeight="1" x14ac:dyDescent="0.25">
      <c r="C120" s="28"/>
    </row>
    <row r="121" spans="3:3" ht="18" customHeight="1" x14ac:dyDescent="0.25">
      <c r="C121" s="28"/>
    </row>
    <row r="122" spans="3:3" ht="18" customHeight="1" x14ac:dyDescent="0.25">
      <c r="C122" s="28"/>
    </row>
  </sheetData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83" fitToHeight="2" orientation="portrait" r:id="rId1"/>
  <headerFooter alignWithMargins="0">
    <oddHeader>&amp;C&amp;14УЧЕБЕН ПЛАН: &amp;A</oddHeader>
  </headerFooter>
  <rowBreaks count="1" manualBreakCount="1">
    <brk id="42" max="9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131" zoomScaleNormal="131" workbookViewId="0">
      <selection activeCell="A6" sqref="A6"/>
    </sheetView>
  </sheetViews>
  <sheetFormatPr defaultRowHeight="16.5" customHeight="1" x14ac:dyDescent="0.25"/>
  <cols>
    <col min="1" max="1" width="53.5703125" style="79" customWidth="1"/>
    <col min="2" max="6" width="5.140625" style="99" customWidth="1"/>
    <col min="7" max="7" width="4.42578125" style="99" customWidth="1"/>
    <col min="8" max="8" width="8.7109375" style="99" bestFit="1" customWidth="1"/>
    <col min="9" max="256" width="9.140625" style="79"/>
    <col min="257" max="257" width="53.5703125" style="79" customWidth="1"/>
    <col min="258" max="262" width="5.140625" style="79" customWidth="1"/>
    <col min="263" max="263" width="4.42578125" style="79" customWidth="1"/>
    <col min="264" max="264" width="8.7109375" style="79" bestFit="1" customWidth="1"/>
    <col min="265" max="512" width="9.140625" style="79"/>
    <col min="513" max="513" width="53.5703125" style="79" customWidth="1"/>
    <col min="514" max="518" width="5.140625" style="79" customWidth="1"/>
    <col min="519" max="519" width="4.42578125" style="79" customWidth="1"/>
    <col min="520" max="520" width="8.7109375" style="79" bestFit="1" customWidth="1"/>
    <col min="521" max="768" width="9.140625" style="79"/>
    <col min="769" max="769" width="53.5703125" style="79" customWidth="1"/>
    <col min="770" max="774" width="5.140625" style="79" customWidth="1"/>
    <col min="775" max="775" width="4.42578125" style="79" customWidth="1"/>
    <col min="776" max="776" width="8.7109375" style="79" bestFit="1" customWidth="1"/>
    <col min="777" max="1024" width="9.140625" style="79"/>
    <col min="1025" max="1025" width="53.5703125" style="79" customWidth="1"/>
    <col min="1026" max="1030" width="5.140625" style="79" customWidth="1"/>
    <col min="1031" max="1031" width="4.42578125" style="79" customWidth="1"/>
    <col min="1032" max="1032" width="8.7109375" style="79" bestFit="1" customWidth="1"/>
    <col min="1033" max="1280" width="9.140625" style="79"/>
    <col min="1281" max="1281" width="53.5703125" style="79" customWidth="1"/>
    <col min="1282" max="1286" width="5.140625" style="79" customWidth="1"/>
    <col min="1287" max="1287" width="4.42578125" style="79" customWidth="1"/>
    <col min="1288" max="1288" width="8.7109375" style="79" bestFit="1" customWidth="1"/>
    <col min="1289" max="1536" width="9.140625" style="79"/>
    <col min="1537" max="1537" width="53.5703125" style="79" customWidth="1"/>
    <col min="1538" max="1542" width="5.140625" style="79" customWidth="1"/>
    <col min="1543" max="1543" width="4.42578125" style="79" customWidth="1"/>
    <col min="1544" max="1544" width="8.7109375" style="79" bestFit="1" customWidth="1"/>
    <col min="1545" max="1792" width="9.140625" style="79"/>
    <col min="1793" max="1793" width="53.5703125" style="79" customWidth="1"/>
    <col min="1794" max="1798" width="5.140625" style="79" customWidth="1"/>
    <col min="1799" max="1799" width="4.42578125" style="79" customWidth="1"/>
    <col min="1800" max="1800" width="8.7109375" style="79" bestFit="1" customWidth="1"/>
    <col min="1801" max="2048" width="9.140625" style="79"/>
    <col min="2049" max="2049" width="53.5703125" style="79" customWidth="1"/>
    <col min="2050" max="2054" width="5.140625" style="79" customWidth="1"/>
    <col min="2055" max="2055" width="4.42578125" style="79" customWidth="1"/>
    <col min="2056" max="2056" width="8.7109375" style="79" bestFit="1" customWidth="1"/>
    <col min="2057" max="2304" width="9.140625" style="79"/>
    <col min="2305" max="2305" width="53.5703125" style="79" customWidth="1"/>
    <col min="2306" max="2310" width="5.140625" style="79" customWidth="1"/>
    <col min="2311" max="2311" width="4.42578125" style="79" customWidth="1"/>
    <col min="2312" max="2312" width="8.7109375" style="79" bestFit="1" customWidth="1"/>
    <col min="2313" max="2560" width="9.140625" style="79"/>
    <col min="2561" max="2561" width="53.5703125" style="79" customWidth="1"/>
    <col min="2562" max="2566" width="5.140625" style="79" customWidth="1"/>
    <col min="2567" max="2567" width="4.42578125" style="79" customWidth="1"/>
    <col min="2568" max="2568" width="8.7109375" style="79" bestFit="1" customWidth="1"/>
    <col min="2569" max="2816" width="9.140625" style="79"/>
    <col min="2817" max="2817" width="53.5703125" style="79" customWidth="1"/>
    <col min="2818" max="2822" width="5.140625" style="79" customWidth="1"/>
    <col min="2823" max="2823" width="4.42578125" style="79" customWidth="1"/>
    <col min="2824" max="2824" width="8.7109375" style="79" bestFit="1" customWidth="1"/>
    <col min="2825" max="3072" width="9.140625" style="79"/>
    <col min="3073" max="3073" width="53.5703125" style="79" customWidth="1"/>
    <col min="3074" max="3078" width="5.140625" style="79" customWidth="1"/>
    <col min="3079" max="3079" width="4.42578125" style="79" customWidth="1"/>
    <col min="3080" max="3080" width="8.7109375" style="79" bestFit="1" customWidth="1"/>
    <col min="3081" max="3328" width="9.140625" style="79"/>
    <col min="3329" max="3329" width="53.5703125" style="79" customWidth="1"/>
    <col min="3330" max="3334" width="5.140625" style="79" customWidth="1"/>
    <col min="3335" max="3335" width="4.42578125" style="79" customWidth="1"/>
    <col min="3336" max="3336" width="8.7109375" style="79" bestFit="1" customWidth="1"/>
    <col min="3337" max="3584" width="9.140625" style="79"/>
    <col min="3585" max="3585" width="53.5703125" style="79" customWidth="1"/>
    <col min="3586" max="3590" width="5.140625" style="79" customWidth="1"/>
    <col min="3591" max="3591" width="4.42578125" style="79" customWidth="1"/>
    <col min="3592" max="3592" width="8.7109375" style="79" bestFit="1" customWidth="1"/>
    <col min="3593" max="3840" width="9.140625" style="79"/>
    <col min="3841" max="3841" width="53.5703125" style="79" customWidth="1"/>
    <col min="3842" max="3846" width="5.140625" style="79" customWidth="1"/>
    <col min="3847" max="3847" width="4.42578125" style="79" customWidth="1"/>
    <col min="3848" max="3848" width="8.7109375" style="79" bestFit="1" customWidth="1"/>
    <col min="3849" max="4096" width="9.140625" style="79"/>
    <col min="4097" max="4097" width="53.5703125" style="79" customWidth="1"/>
    <col min="4098" max="4102" width="5.140625" style="79" customWidth="1"/>
    <col min="4103" max="4103" width="4.42578125" style="79" customWidth="1"/>
    <col min="4104" max="4104" width="8.7109375" style="79" bestFit="1" customWidth="1"/>
    <col min="4105" max="4352" width="9.140625" style="79"/>
    <col min="4353" max="4353" width="53.5703125" style="79" customWidth="1"/>
    <col min="4354" max="4358" width="5.140625" style="79" customWidth="1"/>
    <col min="4359" max="4359" width="4.42578125" style="79" customWidth="1"/>
    <col min="4360" max="4360" width="8.7109375" style="79" bestFit="1" customWidth="1"/>
    <col min="4361" max="4608" width="9.140625" style="79"/>
    <col min="4609" max="4609" width="53.5703125" style="79" customWidth="1"/>
    <col min="4610" max="4614" width="5.140625" style="79" customWidth="1"/>
    <col min="4615" max="4615" width="4.42578125" style="79" customWidth="1"/>
    <col min="4616" max="4616" width="8.7109375" style="79" bestFit="1" customWidth="1"/>
    <col min="4617" max="4864" width="9.140625" style="79"/>
    <col min="4865" max="4865" width="53.5703125" style="79" customWidth="1"/>
    <col min="4866" max="4870" width="5.140625" style="79" customWidth="1"/>
    <col min="4871" max="4871" width="4.42578125" style="79" customWidth="1"/>
    <col min="4872" max="4872" width="8.7109375" style="79" bestFit="1" customWidth="1"/>
    <col min="4873" max="5120" width="9.140625" style="79"/>
    <col min="5121" max="5121" width="53.5703125" style="79" customWidth="1"/>
    <col min="5122" max="5126" width="5.140625" style="79" customWidth="1"/>
    <col min="5127" max="5127" width="4.42578125" style="79" customWidth="1"/>
    <col min="5128" max="5128" width="8.7109375" style="79" bestFit="1" customWidth="1"/>
    <col min="5129" max="5376" width="9.140625" style="79"/>
    <col min="5377" max="5377" width="53.5703125" style="79" customWidth="1"/>
    <col min="5378" max="5382" width="5.140625" style="79" customWidth="1"/>
    <col min="5383" max="5383" width="4.42578125" style="79" customWidth="1"/>
    <col min="5384" max="5384" width="8.7109375" style="79" bestFit="1" customWidth="1"/>
    <col min="5385" max="5632" width="9.140625" style="79"/>
    <col min="5633" max="5633" width="53.5703125" style="79" customWidth="1"/>
    <col min="5634" max="5638" width="5.140625" style="79" customWidth="1"/>
    <col min="5639" max="5639" width="4.42578125" style="79" customWidth="1"/>
    <col min="5640" max="5640" width="8.7109375" style="79" bestFit="1" customWidth="1"/>
    <col min="5641" max="5888" width="9.140625" style="79"/>
    <col min="5889" max="5889" width="53.5703125" style="79" customWidth="1"/>
    <col min="5890" max="5894" width="5.140625" style="79" customWidth="1"/>
    <col min="5895" max="5895" width="4.42578125" style="79" customWidth="1"/>
    <col min="5896" max="5896" width="8.7109375" style="79" bestFit="1" customWidth="1"/>
    <col min="5897" max="6144" width="9.140625" style="79"/>
    <col min="6145" max="6145" width="53.5703125" style="79" customWidth="1"/>
    <col min="6146" max="6150" width="5.140625" style="79" customWidth="1"/>
    <col min="6151" max="6151" width="4.42578125" style="79" customWidth="1"/>
    <col min="6152" max="6152" width="8.7109375" style="79" bestFit="1" customWidth="1"/>
    <col min="6153" max="6400" width="9.140625" style="79"/>
    <col min="6401" max="6401" width="53.5703125" style="79" customWidth="1"/>
    <col min="6402" max="6406" width="5.140625" style="79" customWidth="1"/>
    <col min="6407" max="6407" width="4.42578125" style="79" customWidth="1"/>
    <col min="6408" max="6408" width="8.7109375" style="79" bestFit="1" customWidth="1"/>
    <col min="6409" max="6656" width="9.140625" style="79"/>
    <col min="6657" max="6657" width="53.5703125" style="79" customWidth="1"/>
    <col min="6658" max="6662" width="5.140625" style="79" customWidth="1"/>
    <col min="6663" max="6663" width="4.42578125" style="79" customWidth="1"/>
    <col min="6664" max="6664" width="8.7109375" style="79" bestFit="1" customWidth="1"/>
    <col min="6665" max="6912" width="9.140625" style="79"/>
    <col min="6913" max="6913" width="53.5703125" style="79" customWidth="1"/>
    <col min="6914" max="6918" width="5.140625" style="79" customWidth="1"/>
    <col min="6919" max="6919" width="4.42578125" style="79" customWidth="1"/>
    <col min="6920" max="6920" width="8.7109375" style="79" bestFit="1" customWidth="1"/>
    <col min="6921" max="7168" width="9.140625" style="79"/>
    <col min="7169" max="7169" width="53.5703125" style="79" customWidth="1"/>
    <col min="7170" max="7174" width="5.140625" style="79" customWidth="1"/>
    <col min="7175" max="7175" width="4.42578125" style="79" customWidth="1"/>
    <col min="7176" max="7176" width="8.7109375" style="79" bestFit="1" customWidth="1"/>
    <col min="7177" max="7424" width="9.140625" style="79"/>
    <col min="7425" max="7425" width="53.5703125" style="79" customWidth="1"/>
    <col min="7426" max="7430" width="5.140625" style="79" customWidth="1"/>
    <col min="7431" max="7431" width="4.42578125" style="79" customWidth="1"/>
    <col min="7432" max="7432" width="8.7109375" style="79" bestFit="1" customWidth="1"/>
    <col min="7433" max="7680" width="9.140625" style="79"/>
    <col min="7681" max="7681" width="53.5703125" style="79" customWidth="1"/>
    <col min="7682" max="7686" width="5.140625" style="79" customWidth="1"/>
    <col min="7687" max="7687" width="4.42578125" style="79" customWidth="1"/>
    <col min="7688" max="7688" width="8.7109375" style="79" bestFit="1" customWidth="1"/>
    <col min="7689" max="7936" width="9.140625" style="79"/>
    <col min="7937" max="7937" width="53.5703125" style="79" customWidth="1"/>
    <col min="7938" max="7942" width="5.140625" style="79" customWidth="1"/>
    <col min="7943" max="7943" width="4.42578125" style="79" customWidth="1"/>
    <col min="7944" max="7944" width="8.7109375" style="79" bestFit="1" customWidth="1"/>
    <col min="7945" max="8192" width="9.140625" style="79"/>
    <col min="8193" max="8193" width="53.5703125" style="79" customWidth="1"/>
    <col min="8194" max="8198" width="5.140625" style="79" customWidth="1"/>
    <col min="8199" max="8199" width="4.42578125" style="79" customWidth="1"/>
    <col min="8200" max="8200" width="8.7109375" style="79" bestFit="1" customWidth="1"/>
    <col min="8201" max="8448" width="9.140625" style="79"/>
    <col min="8449" max="8449" width="53.5703125" style="79" customWidth="1"/>
    <col min="8450" max="8454" width="5.140625" style="79" customWidth="1"/>
    <col min="8455" max="8455" width="4.42578125" style="79" customWidth="1"/>
    <col min="8456" max="8456" width="8.7109375" style="79" bestFit="1" customWidth="1"/>
    <col min="8457" max="8704" width="9.140625" style="79"/>
    <col min="8705" max="8705" width="53.5703125" style="79" customWidth="1"/>
    <col min="8706" max="8710" width="5.140625" style="79" customWidth="1"/>
    <col min="8711" max="8711" width="4.42578125" style="79" customWidth="1"/>
    <col min="8712" max="8712" width="8.7109375" style="79" bestFit="1" customWidth="1"/>
    <col min="8713" max="8960" width="9.140625" style="79"/>
    <col min="8961" max="8961" width="53.5703125" style="79" customWidth="1"/>
    <col min="8962" max="8966" width="5.140625" style="79" customWidth="1"/>
    <col min="8967" max="8967" width="4.42578125" style="79" customWidth="1"/>
    <col min="8968" max="8968" width="8.7109375" style="79" bestFit="1" customWidth="1"/>
    <col min="8969" max="9216" width="9.140625" style="79"/>
    <col min="9217" max="9217" width="53.5703125" style="79" customWidth="1"/>
    <col min="9218" max="9222" width="5.140625" style="79" customWidth="1"/>
    <col min="9223" max="9223" width="4.42578125" style="79" customWidth="1"/>
    <col min="9224" max="9224" width="8.7109375" style="79" bestFit="1" customWidth="1"/>
    <col min="9225" max="9472" width="9.140625" style="79"/>
    <col min="9473" max="9473" width="53.5703125" style="79" customWidth="1"/>
    <col min="9474" max="9478" width="5.140625" style="79" customWidth="1"/>
    <col min="9479" max="9479" width="4.42578125" style="79" customWidth="1"/>
    <col min="9480" max="9480" width="8.7109375" style="79" bestFit="1" customWidth="1"/>
    <col min="9481" max="9728" width="9.140625" style="79"/>
    <col min="9729" max="9729" width="53.5703125" style="79" customWidth="1"/>
    <col min="9730" max="9734" width="5.140625" style="79" customWidth="1"/>
    <col min="9735" max="9735" width="4.42578125" style="79" customWidth="1"/>
    <col min="9736" max="9736" width="8.7109375" style="79" bestFit="1" customWidth="1"/>
    <col min="9737" max="9984" width="9.140625" style="79"/>
    <col min="9985" max="9985" width="53.5703125" style="79" customWidth="1"/>
    <col min="9986" max="9990" width="5.140625" style="79" customWidth="1"/>
    <col min="9991" max="9991" width="4.42578125" style="79" customWidth="1"/>
    <col min="9992" max="9992" width="8.7109375" style="79" bestFit="1" customWidth="1"/>
    <col min="9993" max="10240" width="9.140625" style="79"/>
    <col min="10241" max="10241" width="53.5703125" style="79" customWidth="1"/>
    <col min="10242" max="10246" width="5.140625" style="79" customWidth="1"/>
    <col min="10247" max="10247" width="4.42578125" style="79" customWidth="1"/>
    <col min="10248" max="10248" width="8.7109375" style="79" bestFit="1" customWidth="1"/>
    <col min="10249" max="10496" width="9.140625" style="79"/>
    <col min="10497" max="10497" width="53.5703125" style="79" customWidth="1"/>
    <col min="10498" max="10502" width="5.140625" style="79" customWidth="1"/>
    <col min="10503" max="10503" width="4.42578125" style="79" customWidth="1"/>
    <col min="10504" max="10504" width="8.7109375" style="79" bestFit="1" customWidth="1"/>
    <col min="10505" max="10752" width="9.140625" style="79"/>
    <col min="10753" max="10753" width="53.5703125" style="79" customWidth="1"/>
    <col min="10754" max="10758" width="5.140625" style="79" customWidth="1"/>
    <col min="10759" max="10759" width="4.42578125" style="79" customWidth="1"/>
    <col min="10760" max="10760" width="8.7109375" style="79" bestFit="1" customWidth="1"/>
    <col min="10761" max="11008" width="9.140625" style="79"/>
    <col min="11009" max="11009" width="53.5703125" style="79" customWidth="1"/>
    <col min="11010" max="11014" width="5.140625" style="79" customWidth="1"/>
    <col min="11015" max="11015" width="4.42578125" style="79" customWidth="1"/>
    <col min="11016" max="11016" width="8.7109375" style="79" bestFit="1" customWidth="1"/>
    <col min="11017" max="11264" width="9.140625" style="79"/>
    <col min="11265" max="11265" width="53.5703125" style="79" customWidth="1"/>
    <col min="11266" max="11270" width="5.140625" style="79" customWidth="1"/>
    <col min="11271" max="11271" width="4.42578125" style="79" customWidth="1"/>
    <col min="11272" max="11272" width="8.7109375" style="79" bestFit="1" customWidth="1"/>
    <col min="11273" max="11520" width="9.140625" style="79"/>
    <col min="11521" max="11521" width="53.5703125" style="79" customWidth="1"/>
    <col min="11522" max="11526" width="5.140625" style="79" customWidth="1"/>
    <col min="11527" max="11527" width="4.42578125" style="79" customWidth="1"/>
    <col min="11528" max="11528" width="8.7109375" style="79" bestFit="1" customWidth="1"/>
    <col min="11529" max="11776" width="9.140625" style="79"/>
    <col min="11777" max="11777" width="53.5703125" style="79" customWidth="1"/>
    <col min="11778" max="11782" width="5.140625" style="79" customWidth="1"/>
    <col min="11783" max="11783" width="4.42578125" style="79" customWidth="1"/>
    <col min="11784" max="11784" width="8.7109375" style="79" bestFit="1" customWidth="1"/>
    <col min="11785" max="12032" width="9.140625" style="79"/>
    <col min="12033" max="12033" width="53.5703125" style="79" customWidth="1"/>
    <col min="12034" max="12038" width="5.140625" style="79" customWidth="1"/>
    <col min="12039" max="12039" width="4.42578125" style="79" customWidth="1"/>
    <col min="12040" max="12040" width="8.7109375" style="79" bestFit="1" customWidth="1"/>
    <col min="12041" max="12288" width="9.140625" style="79"/>
    <col min="12289" max="12289" width="53.5703125" style="79" customWidth="1"/>
    <col min="12290" max="12294" width="5.140625" style="79" customWidth="1"/>
    <col min="12295" max="12295" width="4.42578125" style="79" customWidth="1"/>
    <col min="12296" max="12296" width="8.7109375" style="79" bestFit="1" customWidth="1"/>
    <col min="12297" max="12544" width="9.140625" style="79"/>
    <col min="12545" max="12545" width="53.5703125" style="79" customWidth="1"/>
    <col min="12546" max="12550" width="5.140625" style="79" customWidth="1"/>
    <col min="12551" max="12551" width="4.42578125" style="79" customWidth="1"/>
    <col min="12552" max="12552" width="8.7109375" style="79" bestFit="1" customWidth="1"/>
    <col min="12553" max="12800" width="9.140625" style="79"/>
    <col min="12801" max="12801" width="53.5703125" style="79" customWidth="1"/>
    <col min="12802" max="12806" width="5.140625" style="79" customWidth="1"/>
    <col min="12807" max="12807" width="4.42578125" style="79" customWidth="1"/>
    <col min="12808" max="12808" width="8.7109375" style="79" bestFit="1" customWidth="1"/>
    <col min="12809" max="13056" width="9.140625" style="79"/>
    <col min="13057" max="13057" width="53.5703125" style="79" customWidth="1"/>
    <col min="13058" max="13062" width="5.140625" style="79" customWidth="1"/>
    <col min="13063" max="13063" width="4.42578125" style="79" customWidth="1"/>
    <col min="13064" max="13064" width="8.7109375" style="79" bestFit="1" customWidth="1"/>
    <col min="13065" max="13312" width="9.140625" style="79"/>
    <col min="13313" max="13313" width="53.5703125" style="79" customWidth="1"/>
    <col min="13314" max="13318" width="5.140625" style="79" customWidth="1"/>
    <col min="13319" max="13319" width="4.42578125" style="79" customWidth="1"/>
    <col min="13320" max="13320" width="8.7109375" style="79" bestFit="1" customWidth="1"/>
    <col min="13321" max="13568" width="9.140625" style="79"/>
    <col min="13569" max="13569" width="53.5703125" style="79" customWidth="1"/>
    <col min="13570" max="13574" width="5.140625" style="79" customWidth="1"/>
    <col min="13575" max="13575" width="4.42578125" style="79" customWidth="1"/>
    <col min="13576" max="13576" width="8.7109375" style="79" bestFit="1" customWidth="1"/>
    <col min="13577" max="13824" width="9.140625" style="79"/>
    <col min="13825" max="13825" width="53.5703125" style="79" customWidth="1"/>
    <col min="13826" max="13830" width="5.140625" style="79" customWidth="1"/>
    <col min="13831" max="13831" width="4.42578125" style="79" customWidth="1"/>
    <col min="13832" max="13832" width="8.7109375" style="79" bestFit="1" customWidth="1"/>
    <col min="13833" max="14080" width="9.140625" style="79"/>
    <col min="14081" max="14081" width="53.5703125" style="79" customWidth="1"/>
    <col min="14082" max="14086" width="5.140625" style="79" customWidth="1"/>
    <col min="14087" max="14087" width="4.42578125" style="79" customWidth="1"/>
    <col min="14088" max="14088" width="8.7109375" style="79" bestFit="1" customWidth="1"/>
    <col min="14089" max="14336" width="9.140625" style="79"/>
    <col min="14337" max="14337" width="53.5703125" style="79" customWidth="1"/>
    <col min="14338" max="14342" width="5.140625" style="79" customWidth="1"/>
    <col min="14343" max="14343" width="4.42578125" style="79" customWidth="1"/>
    <col min="14344" max="14344" width="8.7109375" style="79" bestFit="1" customWidth="1"/>
    <col min="14345" max="14592" width="9.140625" style="79"/>
    <col min="14593" max="14593" width="53.5703125" style="79" customWidth="1"/>
    <col min="14594" max="14598" width="5.140625" style="79" customWidth="1"/>
    <col min="14599" max="14599" width="4.42578125" style="79" customWidth="1"/>
    <col min="14600" max="14600" width="8.7109375" style="79" bestFit="1" customWidth="1"/>
    <col min="14601" max="14848" width="9.140625" style="79"/>
    <col min="14849" max="14849" width="53.5703125" style="79" customWidth="1"/>
    <col min="14850" max="14854" width="5.140625" style="79" customWidth="1"/>
    <col min="14855" max="14855" width="4.42578125" style="79" customWidth="1"/>
    <col min="14856" max="14856" width="8.7109375" style="79" bestFit="1" customWidth="1"/>
    <col min="14857" max="15104" width="9.140625" style="79"/>
    <col min="15105" max="15105" width="53.5703125" style="79" customWidth="1"/>
    <col min="15106" max="15110" width="5.140625" style="79" customWidth="1"/>
    <col min="15111" max="15111" width="4.42578125" style="79" customWidth="1"/>
    <col min="15112" max="15112" width="8.7109375" style="79" bestFit="1" customWidth="1"/>
    <col min="15113" max="15360" width="9.140625" style="79"/>
    <col min="15361" max="15361" width="53.5703125" style="79" customWidth="1"/>
    <col min="15362" max="15366" width="5.140625" style="79" customWidth="1"/>
    <col min="15367" max="15367" width="4.42578125" style="79" customWidth="1"/>
    <col min="15368" max="15368" width="8.7109375" style="79" bestFit="1" customWidth="1"/>
    <col min="15369" max="15616" width="9.140625" style="79"/>
    <col min="15617" max="15617" width="53.5703125" style="79" customWidth="1"/>
    <col min="15618" max="15622" width="5.140625" style="79" customWidth="1"/>
    <col min="15623" max="15623" width="4.42578125" style="79" customWidth="1"/>
    <col min="15624" max="15624" width="8.7109375" style="79" bestFit="1" customWidth="1"/>
    <col min="15625" max="15872" width="9.140625" style="79"/>
    <col min="15873" max="15873" width="53.5703125" style="79" customWidth="1"/>
    <col min="15874" max="15878" width="5.140625" style="79" customWidth="1"/>
    <col min="15879" max="15879" width="4.42578125" style="79" customWidth="1"/>
    <col min="15880" max="15880" width="8.7109375" style="79" bestFit="1" customWidth="1"/>
    <col min="15881" max="16128" width="9.140625" style="79"/>
    <col min="16129" max="16129" width="53.5703125" style="79" customWidth="1"/>
    <col min="16130" max="16134" width="5.140625" style="79" customWidth="1"/>
    <col min="16135" max="16135" width="4.42578125" style="79" customWidth="1"/>
    <col min="16136" max="16136" width="8.7109375" style="79" bestFit="1" customWidth="1"/>
    <col min="16137" max="16384" width="9.140625" style="79"/>
  </cols>
  <sheetData>
    <row r="1" spans="1:8" ht="16.5" customHeight="1" thickTop="1" x14ac:dyDescent="0.25">
      <c r="A1" s="207" t="s">
        <v>600</v>
      </c>
      <c r="B1" s="208"/>
      <c r="C1" s="208"/>
      <c r="D1" s="208"/>
      <c r="E1" s="208"/>
      <c r="F1" s="208"/>
      <c r="G1" s="208"/>
      <c r="H1" s="209"/>
    </row>
    <row r="2" spans="1:8" ht="74.25" customHeight="1" x14ac:dyDescent="0.25">
      <c r="A2" s="80" t="s">
        <v>601</v>
      </c>
      <c r="B2" s="81" t="s">
        <v>602</v>
      </c>
      <c r="C2" s="81" t="s">
        <v>603</v>
      </c>
      <c r="D2" s="81" t="s">
        <v>604</v>
      </c>
      <c r="E2" s="81" t="s">
        <v>605</v>
      </c>
      <c r="F2" s="81" t="s">
        <v>606</v>
      </c>
      <c r="G2" s="81" t="s">
        <v>607</v>
      </c>
      <c r="H2" s="82" t="s">
        <v>608</v>
      </c>
    </row>
    <row r="3" spans="1:8" ht="16.5" customHeight="1" x14ac:dyDescent="0.25">
      <c r="A3" s="83" t="s">
        <v>609</v>
      </c>
      <c r="B3" s="84"/>
      <c r="C3" s="84"/>
      <c r="D3" s="84"/>
      <c r="E3" s="84"/>
      <c r="F3" s="84"/>
      <c r="G3" s="84"/>
      <c r="H3" s="85"/>
    </row>
    <row r="4" spans="1:8" ht="16.5" customHeight="1" x14ac:dyDescent="0.25">
      <c r="A4" s="80" t="s">
        <v>610</v>
      </c>
      <c r="B4" s="86">
        <v>20</v>
      </c>
      <c r="C4" s="86">
        <v>20</v>
      </c>
      <c r="D4" s="86">
        <v>0</v>
      </c>
      <c r="E4" s="86">
        <f>F4-B4</f>
        <v>70</v>
      </c>
      <c r="F4" s="86">
        <f>G4*30</f>
        <v>90</v>
      </c>
      <c r="G4" s="86">
        <v>3</v>
      </c>
      <c r="H4" s="87" t="s">
        <v>19</v>
      </c>
    </row>
    <row r="5" spans="1:8" ht="16.5" customHeight="1" x14ac:dyDescent="0.25">
      <c r="A5" s="88" t="s">
        <v>611</v>
      </c>
      <c r="B5" s="86">
        <v>20</v>
      </c>
      <c r="C5" s="86">
        <v>15</v>
      </c>
      <c r="D5" s="86">
        <v>5</v>
      </c>
      <c r="E5" s="86">
        <f t="shared" ref="E5:E11" si="0">F5-B5</f>
        <v>70</v>
      </c>
      <c r="F5" s="86">
        <f t="shared" ref="F5:F11" si="1">G5*30</f>
        <v>90</v>
      </c>
      <c r="G5" s="86">
        <v>3</v>
      </c>
      <c r="H5" s="87" t="s">
        <v>612</v>
      </c>
    </row>
    <row r="6" spans="1:8" ht="16.5" customHeight="1" x14ac:dyDescent="0.25">
      <c r="A6" s="80" t="s">
        <v>613</v>
      </c>
      <c r="B6" s="86">
        <v>20</v>
      </c>
      <c r="C6" s="86">
        <v>20</v>
      </c>
      <c r="D6" s="86">
        <v>0</v>
      </c>
      <c r="E6" s="86">
        <f t="shared" si="0"/>
        <v>70</v>
      </c>
      <c r="F6" s="86">
        <f t="shared" si="1"/>
        <v>90</v>
      </c>
      <c r="G6" s="86">
        <v>3</v>
      </c>
      <c r="H6" s="87" t="s">
        <v>11</v>
      </c>
    </row>
    <row r="7" spans="1:8" ht="16.5" customHeight="1" x14ac:dyDescent="0.25">
      <c r="A7" s="80" t="s">
        <v>614</v>
      </c>
      <c r="B7" s="86">
        <v>20</v>
      </c>
      <c r="C7" s="86">
        <v>20</v>
      </c>
      <c r="D7" s="86">
        <v>0</v>
      </c>
      <c r="E7" s="86">
        <f t="shared" si="0"/>
        <v>70</v>
      </c>
      <c r="F7" s="86">
        <f t="shared" si="1"/>
        <v>90</v>
      </c>
      <c r="G7" s="86">
        <v>3</v>
      </c>
      <c r="H7" s="87" t="s">
        <v>459</v>
      </c>
    </row>
    <row r="8" spans="1:8" ht="16.5" customHeight="1" x14ac:dyDescent="0.25">
      <c r="A8" s="80" t="s">
        <v>615</v>
      </c>
      <c r="B8" s="86">
        <v>30</v>
      </c>
      <c r="C8" s="86">
        <v>30</v>
      </c>
      <c r="D8" s="86">
        <v>0</v>
      </c>
      <c r="E8" s="86">
        <f t="shared" si="0"/>
        <v>90</v>
      </c>
      <c r="F8" s="86">
        <f t="shared" si="1"/>
        <v>120</v>
      </c>
      <c r="G8" s="86">
        <v>4</v>
      </c>
      <c r="H8" s="87" t="s">
        <v>19</v>
      </c>
    </row>
    <row r="9" spans="1:8" ht="16.5" customHeight="1" x14ac:dyDescent="0.25">
      <c r="A9" s="80" t="s">
        <v>616</v>
      </c>
      <c r="B9" s="86">
        <v>30</v>
      </c>
      <c r="C9" s="86">
        <v>30</v>
      </c>
      <c r="D9" s="89">
        <v>0</v>
      </c>
      <c r="E9" s="86">
        <f t="shared" si="0"/>
        <v>90</v>
      </c>
      <c r="F9" s="86">
        <f t="shared" si="1"/>
        <v>120</v>
      </c>
      <c r="G9" s="86">
        <v>4</v>
      </c>
      <c r="H9" s="87" t="s">
        <v>617</v>
      </c>
    </row>
    <row r="10" spans="1:8" ht="16.5" customHeight="1" x14ac:dyDescent="0.25">
      <c r="A10" s="80" t="s">
        <v>618</v>
      </c>
      <c r="B10" s="86">
        <v>10</v>
      </c>
      <c r="C10" s="86">
        <v>10</v>
      </c>
      <c r="D10" s="86">
        <v>0</v>
      </c>
      <c r="E10" s="86">
        <f t="shared" si="0"/>
        <v>50</v>
      </c>
      <c r="F10" s="86">
        <f t="shared" si="1"/>
        <v>60</v>
      </c>
      <c r="G10" s="86">
        <v>2</v>
      </c>
      <c r="H10" s="87" t="s">
        <v>459</v>
      </c>
    </row>
    <row r="11" spans="1:8" ht="16.5" customHeight="1" x14ac:dyDescent="0.25">
      <c r="A11" s="80" t="s">
        <v>619</v>
      </c>
      <c r="B11" s="86">
        <v>30</v>
      </c>
      <c r="C11" s="86">
        <v>25</v>
      </c>
      <c r="D11" s="86">
        <v>5</v>
      </c>
      <c r="E11" s="86">
        <f t="shared" si="0"/>
        <v>90</v>
      </c>
      <c r="F11" s="86">
        <f t="shared" si="1"/>
        <v>120</v>
      </c>
      <c r="G11" s="86">
        <v>4</v>
      </c>
      <c r="H11" s="87" t="s">
        <v>612</v>
      </c>
    </row>
    <row r="12" spans="1:8" ht="16.5" customHeight="1" x14ac:dyDescent="0.25">
      <c r="A12" s="80" t="s">
        <v>620</v>
      </c>
      <c r="B12" s="86">
        <v>10</v>
      </c>
      <c r="C12" s="86">
        <v>10</v>
      </c>
      <c r="D12" s="86">
        <v>0</v>
      </c>
      <c r="E12" s="86">
        <f>F12-B12</f>
        <v>50</v>
      </c>
      <c r="F12" s="86">
        <f>G12*30</f>
        <v>60</v>
      </c>
      <c r="G12" s="86">
        <v>2</v>
      </c>
      <c r="H12" s="87" t="s">
        <v>11</v>
      </c>
    </row>
    <row r="13" spans="1:8" ht="16.5" customHeight="1" x14ac:dyDescent="0.25">
      <c r="A13" s="80" t="s">
        <v>621</v>
      </c>
      <c r="B13" s="86">
        <v>10</v>
      </c>
      <c r="C13" s="86">
        <v>10</v>
      </c>
      <c r="D13" s="86">
        <v>0</v>
      </c>
      <c r="E13" s="86">
        <f>F13-B13</f>
        <v>50</v>
      </c>
      <c r="F13" s="86">
        <f>G13*30</f>
        <v>60</v>
      </c>
      <c r="G13" s="86">
        <v>2</v>
      </c>
      <c r="H13" s="87" t="s">
        <v>11</v>
      </c>
    </row>
    <row r="14" spans="1:8" ht="16.5" customHeight="1" x14ac:dyDescent="0.25">
      <c r="A14" s="90" t="s">
        <v>622</v>
      </c>
      <c r="B14" s="91">
        <f t="shared" ref="B14:G14" si="2">SUM(B4:B13)</f>
        <v>200</v>
      </c>
      <c r="C14" s="91">
        <f t="shared" si="2"/>
        <v>190</v>
      </c>
      <c r="D14" s="91">
        <f t="shared" si="2"/>
        <v>10</v>
      </c>
      <c r="E14" s="91">
        <f t="shared" si="2"/>
        <v>700</v>
      </c>
      <c r="F14" s="91">
        <f t="shared" si="2"/>
        <v>900</v>
      </c>
      <c r="G14" s="91">
        <f t="shared" si="2"/>
        <v>30</v>
      </c>
      <c r="H14" s="92"/>
    </row>
    <row r="15" spans="1:8" ht="16.5" customHeight="1" x14ac:dyDescent="0.25">
      <c r="A15" s="83" t="s">
        <v>623</v>
      </c>
      <c r="B15" s="84"/>
      <c r="C15" s="84"/>
      <c r="D15" s="84"/>
      <c r="E15" s="84"/>
      <c r="F15" s="84"/>
      <c r="G15" s="84"/>
      <c r="H15" s="85"/>
    </row>
    <row r="16" spans="1:8" ht="16.5" customHeight="1" x14ac:dyDescent="0.25">
      <c r="A16" s="80" t="s">
        <v>624</v>
      </c>
      <c r="B16" s="86">
        <v>20</v>
      </c>
      <c r="C16" s="86">
        <v>15</v>
      </c>
      <c r="D16" s="86">
        <v>5</v>
      </c>
      <c r="E16" s="86">
        <f t="shared" ref="E16:E24" si="3">F16-B16</f>
        <v>100</v>
      </c>
      <c r="F16" s="86">
        <f t="shared" ref="F16:F25" si="4">G16*30</f>
        <v>120</v>
      </c>
      <c r="G16" s="86">
        <v>4</v>
      </c>
      <c r="H16" s="87" t="s">
        <v>19</v>
      </c>
    </row>
    <row r="17" spans="1:8" ht="16.5" customHeight="1" x14ac:dyDescent="0.25">
      <c r="A17" s="80" t="s">
        <v>625</v>
      </c>
      <c r="B17" s="86">
        <v>10</v>
      </c>
      <c r="C17" s="86">
        <v>10</v>
      </c>
      <c r="D17" s="86">
        <v>0</v>
      </c>
      <c r="E17" s="86">
        <f t="shared" si="3"/>
        <v>50</v>
      </c>
      <c r="F17" s="86">
        <f t="shared" si="4"/>
        <v>60</v>
      </c>
      <c r="G17" s="86">
        <v>2</v>
      </c>
      <c r="H17" s="87" t="s">
        <v>19</v>
      </c>
    </row>
    <row r="18" spans="1:8" ht="16.5" customHeight="1" x14ac:dyDescent="0.25">
      <c r="A18" s="80" t="s">
        <v>626</v>
      </c>
      <c r="B18" s="86">
        <v>15</v>
      </c>
      <c r="C18" s="86">
        <v>15</v>
      </c>
      <c r="D18" s="86">
        <v>0</v>
      </c>
      <c r="E18" s="86">
        <f t="shared" si="3"/>
        <v>75</v>
      </c>
      <c r="F18" s="86">
        <f t="shared" si="4"/>
        <v>90</v>
      </c>
      <c r="G18" s="86">
        <v>3</v>
      </c>
      <c r="H18" s="87" t="s">
        <v>459</v>
      </c>
    </row>
    <row r="19" spans="1:8" ht="16.5" customHeight="1" x14ac:dyDescent="0.25">
      <c r="A19" s="80" t="s">
        <v>627</v>
      </c>
      <c r="B19" s="86">
        <v>10</v>
      </c>
      <c r="C19" s="86">
        <v>10</v>
      </c>
      <c r="D19" s="86">
        <v>0</v>
      </c>
      <c r="E19" s="86">
        <f t="shared" si="3"/>
        <v>50</v>
      </c>
      <c r="F19" s="86">
        <f t="shared" si="4"/>
        <v>60</v>
      </c>
      <c r="G19" s="86">
        <v>2</v>
      </c>
      <c r="H19" s="87" t="s">
        <v>11</v>
      </c>
    </row>
    <row r="20" spans="1:8" ht="16.5" customHeight="1" x14ac:dyDescent="0.25">
      <c r="A20" s="80" t="s">
        <v>628</v>
      </c>
      <c r="B20" s="86">
        <v>10</v>
      </c>
      <c r="C20" s="86">
        <v>10</v>
      </c>
      <c r="D20" s="86">
        <v>0</v>
      </c>
      <c r="E20" s="86">
        <f t="shared" si="3"/>
        <v>80</v>
      </c>
      <c r="F20" s="86">
        <f t="shared" si="4"/>
        <v>90</v>
      </c>
      <c r="G20" s="86">
        <v>3</v>
      </c>
      <c r="H20" s="87" t="s">
        <v>19</v>
      </c>
    </row>
    <row r="21" spans="1:8" ht="16.5" customHeight="1" x14ac:dyDescent="0.25">
      <c r="A21" s="80" t="s">
        <v>629</v>
      </c>
      <c r="B21" s="86">
        <v>30</v>
      </c>
      <c r="C21" s="86">
        <v>20</v>
      </c>
      <c r="D21" s="86">
        <v>10</v>
      </c>
      <c r="E21" s="86">
        <f t="shared" si="3"/>
        <v>90</v>
      </c>
      <c r="F21" s="86">
        <f t="shared" si="4"/>
        <v>120</v>
      </c>
      <c r="G21" s="86">
        <v>4</v>
      </c>
      <c r="H21" s="87" t="s">
        <v>19</v>
      </c>
    </row>
    <row r="22" spans="1:8" ht="16.5" customHeight="1" x14ac:dyDescent="0.25">
      <c r="A22" s="80" t="s">
        <v>630</v>
      </c>
      <c r="B22" s="86">
        <v>30</v>
      </c>
      <c r="C22" s="86">
        <v>20</v>
      </c>
      <c r="D22" s="86">
        <v>10</v>
      </c>
      <c r="E22" s="86">
        <f t="shared" si="3"/>
        <v>90</v>
      </c>
      <c r="F22" s="86">
        <f t="shared" si="4"/>
        <v>120</v>
      </c>
      <c r="G22" s="86">
        <v>4</v>
      </c>
      <c r="H22" s="87" t="s">
        <v>19</v>
      </c>
    </row>
    <row r="23" spans="1:8" ht="16.5" customHeight="1" x14ac:dyDescent="0.25">
      <c r="A23" s="80" t="s">
        <v>631</v>
      </c>
      <c r="B23" s="86">
        <v>10</v>
      </c>
      <c r="C23" s="86">
        <v>10</v>
      </c>
      <c r="D23" s="86">
        <v>0</v>
      </c>
      <c r="E23" s="86">
        <f t="shared" si="3"/>
        <v>50</v>
      </c>
      <c r="F23" s="86">
        <f t="shared" si="4"/>
        <v>60</v>
      </c>
      <c r="G23" s="86">
        <v>2</v>
      </c>
      <c r="H23" s="87" t="s">
        <v>11</v>
      </c>
    </row>
    <row r="24" spans="1:8" ht="16.5" customHeight="1" x14ac:dyDescent="0.25">
      <c r="A24" s="80" t="s">
        <v>632</v>
      </c>
      <c r="B24" s="86">
        <v>25</v>
      </c>
      <c r="C24" s="86">
        <v>0</v>
      </c>
      <c r="D24" s="86">
        <v>25</v>
      </c>
      <c r="E24" s="86">
        <f t="shared" si="3"/>
        <v>95</v>
      </c>
      <c r="F24" s="86">
        <f t="shared" si="4"/>
        <v>120</v>
      </c>
      <c r="G24" s="86">
        <v>4</v>
      </c>
      <c r="H24" s="87" t="s">
        <v>633</v>
      </c>
    </row>
    <row r="25" spans="1:8" ht="16.5" customHeight="1" x14ac:dyDescent="0.25">
      <c r="A25" s="83" t="s">
        <v>634</v>
      </c>
      <c r="B25" s="86">
        <v>15</v>
      </c>
      <c r="C25" s="86">
        <v>10</v>
      </c>
      <c r="D25" s="86">
        <v>0</v>
      </c>
      <c r="E25" s="86">
        <f>F25-B25</f>
        <v>45</v>
      </c>
      <c r="F25" s="86">
        <f t="shared" si="4"/>
        <v>60</v>
      </c>
      <c r="G25" s="86">
        <v>2</v>
      </c>
      <c r="H25" s="87" t="s">
        <v>635</v>
      </c>
    </row>
    <row r="26" spans="1:8" ht="16.5" customHeight="1" x14ac:dyDescent="0.25">
      <c r="A26" s="80" t="s">
        <v>636</v>
      </c>
      <c r="B26" s="93"/>
      <c r="C26" s="93"/>
      <c r="D26" s="93"/>
      <c r="E26" s="93"/>
      <c r="F26" s="93"/>
      <c r="G26" s="93"/>
      <c r="H26" s="87"/>
    </row>
    <row r="27" spans="1:8" ht="16.5" customHeight="1" x14ac:dyDescent="0.25">
      <c r="A27" s="80" t="s">
        <v>637</v>
      </c>
      <c r="B27" s="93"/>
      <c r="C27" s="93"/>
      <c r="D27" s="93"/>
      <c r="E27" s="93"/>
      <c r="F27" s="93"/>
      <c r="G27" s="93"/>
      <c r="H27" s="87"/>
    </row>
    <row r="28" spans="1:8" ht="16.5" customHeight="1" x14ac:dyDescent="0.25">
      <c r="A28" s="90" t="s">
        <v>622</v>
      </c>
      <c r="B28" s="91">
        <f t="shared" ref="B28:G28" si="5">SUM(B16:B25)</f>
        <v>175</v>
      </c>
      <c r="C28" s="91">
        <f t="shared" si="5"/>
        <v>120</v>
      </c>
      <c r="D28" s="91">
        <f t="shared" si="5"/>
        <v>50</v>
      </c>
      <c r="E28" s="91">
        <f t="shared" si="5"/>
        <v>725</v>
      </c>
      <c r="F28" s="91">
        <f t="shared" si="5"/>
        <v>900</v>
      </c>
      <c r="G28" s="91">
        <f t="shared" si="5"/>
        <v>30</v>
      </c>
      <c r="H28" s="92"/>
    </row>
    <row r="29" spans="1:8" ht="16.5" customHeight="1" x14ac:dyDescent="0.25">
      <c r="A29" s="83" t="s">
        <v>638</v>
      </c>
      <c r="B29" s="94"/>
      <c r="C29" s="94"/>
      <c r="D29" s="94"/>
      <c r="E29" s="94"/>
      <c r="F29" s="94"/>
      <c r="G29" s="94"/>
      <c r="H29" s="92"/>
    </row>
    <row r="30" spans="1:8" ht="16.5" customHeight="1" x14ac:dyDescent="0.25">
      <c r="A30" s="95" t="s">
        <v>639</v>
      </c>
      <c r="B30" s="94"/>
      <c r="C30" s="94"/>
      <c r="D30" s="94"/>
      <c r="E30" s="94"/>
      <c r="F30" s="94">
        <v>450</v>
      </c>
      <c r="G30" s="94">
        <v>15</v>
      </c>
      <c r="H30" s="92"/>
    </row>
    <row r="31" spans="1:8" ht="16.5" customHeight="1" x14ac:dyDescent="0.25">
      <c r="A31" s="95" t="s">
        <v>156</v>
      </c>
      <c r="B31" s="94"/>
      <c r="C31" s="94"/>
      <c r="D31" s="94"/>
      <c r="E31" s="94"/>
      <c r="F31" s="94">
        <v>450</v>
      </c>
      <c r="G31" s="94">
        <v>15</v>
      </c>
      <c r="H31" s="92"/>
    </row>
    <row r="32" spans="1:8" ht="16.5" customHeight="1" x14ac:dyDescent="0.25">
      <c r="A32" s="90" t="s">
        <v>622</v>
      </c>
      <c r="B32" s="94"/>
      <c r="C32" s="94"/>
      <c r="D32" s="94"/>
      <c r="E32" s="94"/>
      <c r="F32" s="94">
        <v>900</v>
      </c>
      <c r="G32" s="91">
        <f>SUM(G30:G31)</f>
        <v>30</v>
      </c>
      <c r="H32" s="92"/>
    </row>
    <row r="33" spans="1:8" ht="16.5" customHeight="1" thickBot="1" x14ac:dyDescent="0.3">
      <c r="A33" s="96" t="s">
        <v>640</v>
      </c>
      <c r="B33" s="97">
        <f t="shared" ref="B33:G33" si="6">B32+B28+B14</f>
        <v>375</v>
      </c>
      <c r="C33" s="97">
        <f t="shared" si="6"/>
        <v>310</v>
      </c>
      <c r="D33" s="97">
        <f t="shared" si="6"/>
        <v>60</v>
      </c>
      <c r="E33" s="97">
        <f t="shared" si="6"/>
        <v>1425</v>
      </c>
      <c r="F33" s="97">
        <f t="shared" si="6"/>
        <v>2700</v>
      </c>
      <c r="G33" s="97">
        <f t="shared" si="6"/>
        <v>90</v>
      </c>
      <c r="H33" s="98"/>
    </row>
    <row r="34" spans="1:8" ht="16.5" customHeight="1" thickTop="1" x14ac:dyDescent="0.25"/>
  </sheetData>
  <mergeCells count="1">
    <mergeCell ref="A1:H1"/>
  </mergeCells>
  <printOptions horizontalCentered="1" verticalCentered="1"/>
  <pageMargins left="0.27559055118110237" right="0.27559055118110237" top="0.31496062992125984" bottom="0.31496062992125984" header="0.11811023622047245" footer="0.11811023622047245"/>
  <pageSetup paperSize="9" orientation="portrait" r:id="rId1"/>
  <headerFooter>
    <oddHeader>&amp;A</oddHeader>
    <oddFooter>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68"/>
  <sheetViews>
    <sheetView topLeftCell="A22" workbookViewId="0"/>
  </sheetViews>
  <sheetFormatPr defaultRowHeight="15" x14ac:dyDescent="0.25"/>
  <cols>
    <col min="1" max="1" width="45.42578125" style="101" customWidth="1"/>
    <col min="2" max="7" width="9.140625" style="101"/>
    <col min="8" max="8" width="12.5703125" style="101" customWidth="1"/>
    <col min="9" max="16384" width="9.140625" style="101"/>
  </cols>
  <sheetData>
    <row r="1" spans="1:8" ht="15.75" x14ac:dyDescent="0.25">
      <c r="A1" s="100"/>
    </row>
    <row r="2" spans="1:8" x14ac:dyDescent="0.25">
      <c r="A2" s="102"/>
    </row>
    <row r="3" spans="1:8" x14ac:dyDescent="0.25">
      <c r="A3" s="102" t="s">
        <v>641</v>
      </c>
    </row>
    <row r="4" spans="1:8" x14ac:dyDescent="0.25">
      <c r="A4" s="102" t="s">
        <v>642</v>
      </c>
    </row>
    <row r="5" spans="1:8" x14ac:dyDescent="0.25">
      <c r="A5" s="102"/>
    </row>
    <row r="6" spans="1:8" ht="15.75" thickBot="1" x14ac:dyDescent="0.3">
      <c r="A6" s="102"/>
    </row>
    <row r="7" spans="1:8" ht="15.75" thickTop="1" x14ac:dyDescent="0.25">
      <c r="A7" s="210" t="s">
        <v>643</v>
      </c>
      <c r="B7" s="212" t="s">
        <v>602</v>
      </c>
      <c r="C7" s="103" t="s">
        <v>644</v>
      </c>
      <c r="D7" s="103" t="s">
        <v>645</v>
      </c>
      <c r="E7" s="212" t="s">
        <v>646</v>
      </c>
      <c r="F7" s="212" t="s">
        <v>602</v>
      </c>
      <c r="G7" s="103" t="s">
        <v>647</v>
      </c>
      <c r="H7" s="214" t="s">
        <v>648</v>
      </c>
    </row>
    <row r="8" spans="1:8" ht="15.75" thickBot="1" x14ac:dyDescent="0.3">
      <c r="A8" s="211"/>
      <c r="B8" s="213"/>
      <c r="C8" s="104" t="s">
        <v>649</v>
      </c>
      <c r="D8" s="104" t="s">
        <v>650</v>
      </c>
      <c r="E8" s="213"/>
      <c r="F8" s="213"/>
      <c r="G8" s="104" t="s">
        <v>651</v>
      </c>
      <c r="H8" s="215"/>
    </row>
    <row r="9" spans="1:8" ht="15.75" thickBot="1" x14ac:dyDescent="0.3">
      <c r="A9" s="105" t="s">
        <v>652</v>
      </c>
      <c r="B9" s="106"/>
      <c r="C9" s="106"/>
      <c r="D9" s="106"/>
      <c r="E9" s="106"/>
      <c r="F9" s="106"/>
      <c r="G9" s="106"/>
      <c r="H9" s="106"/>
    </row>
    <row r="10" spans="1:8" ht="15.75" thickBot="1" x14ac:dyDescent="0.3">
      <c r="A10" s="107" t="s">
        <v>719</v>
      </c>
      <c r="B10" s="106">
        <v>120</v>
      </c>
      <c r="C10" s="106">
        <v>0</v>
      </c>
      <c r="D10" s="106">
        <v>90</v>
      </c>
      <c r="E10" s="106">
        <v>120</v>
      </c>
      <c r="F10" s="106">
        <v>210</v>
      </c>
      <c r="G10" s="106">
        <v>7</v>
      </c>
      <c r="H10" s="104" t="s">
        <v>11</v>
      </c>
    </row>
    <row r="11" spans="1:8" ht="15.75" thickBot="1" x14ac:dyDescent="0.3">
      <c r="A11" s="107" t="s">
        <v>720</v>
      </c>
      <c r="B11" s="106">
        <v>30</v>
      </c>
      <c r="C11" s="106">
        <v>0</v>
      </c>
      <c r="D11" s="106">
        <v>50</v>
      </c>
      <c r="E11" s="106">
        <v>70</v>
      </c>
      <c r="F11" s="106">
        <v>120</v>
      </c>
      <c r="G11" s="106">
        <v>4</v>
      </c>
      <c r="H11" s="104" t="s">
        <v>11</v>
      </c>
    </row>
    <row r="12" spans="1:8" ht="15.75" thickBot="1" x14ac:dyDescent="0.3">
      <c r="A12" s="107" t="s">
        <v>655</v>
      </c>
      <c r="B12" s="106">
        <v>20</v>
      </c>
      <c r="C12" s="106">
        <v>10</v>
      </c>
      <c r="D12" s="106">
        <v>10</v>
      </c>
      <c r="E12" s="106">
        <v>40</v>
      </c>
      <c r="F12" s="106">
        <v>60</v>
      </c>
      <c r="G12" s="106">
        <v>2</v>
      </c>
      <c r="H12" s="104" t="s">
        <v>19</v>
      </c>
    </row>
    <row r="13" spans="1:8" ht="15.75" thickBot="1" x14ac:dyDescent="0.3">
      <c r="A13" s="107" t="s">
        <v>721</v>
      </c>
      <c r="B13" s="106">
        <v>45</v>
      </c>
      <c r="C13" s="106">
        <v>10</v>
      </c>
      <c r="D13" s="106">
        <v>10</v>
      </c>
      <c r="E13" s="106">
        <v>40</v>
      </c>
      <c r="F13" s="106">
        <v>60</v>
      </c>
      <c r="G13" s="106">
        <v>2</v>
      </c>
      <c r="H13" s="104" t="s">
        <v>19</v>
      </c>
    </row>
    <row r="14" spans="1:8" ht="15.75" thickBot="1" x14ac:dyDescent="0.3">
      <c r="A14" s="107" t="s">
        <v>208</v>
      </c>
      <c r="B14" s="106">
        <v>15</v>
      </c>
      <c r="C14" s="106">
        <v>15</v>
      </c>
      <c r="D14" s="106">
        <v>0</v>
      </c>
      <c r="E14" s="106">
        <v>15</v>
      </c>
      <c r="F14" s="106">
        <v>30</v>
      </c>
      <c r="G14" s="106">
        <v>1</v>
      </c>
      <c r="H14" s="104" t="s">
        <v>11</v>
      </c>
    </row>
    <row r="15" spans="1:8" ht="15.75" thickBot="1" x14ac:dyDescent="0.3">
      <c r="A15" s="107" t="s">
        <v>657</v>
      </c>
      <c r="B15" s="106">
        <v>60</v>
      </c>
      <c r="C15" s="106">
        <v>45</v>
      </c>
      <c r="D15" s="106">
        <v>15</v>
      </c>
      <c r="E15" s="106">
        <v>120</v>
      </c>
      <c r="F15" s="106">
        <v>180</v>
      </c>
      <c r="G15" s="106">
        <v>6</v>
      </c>
      <c r="H15" s="104" t="s">
        <v>19</v>
      </c>
    </row>
    <row r="16" spans="1:8" ht="15.75" thickBot="1" x14ac:dyDescent="0.3">
      <c r="A16" s="107" t="s">
        <v>658</v>
      </c>
      <c r="B16" s="106">
        <v>60</v>
      </c>
      <c r="C16" s="106">
        <v>45</v>
      </c>
      <c r="D16" s="106">
        <v>15</v>
      </c>
      <c r="E16" s="106">
        <v>120</v>
      </c>
      <c r="F16" s="106">
        <v>180</v>
      </c>
      <c r="G16" s="106">
        <v>6</v>
      </c>
      <c r="H16" s="104" t="s">
        <v>19</v>
      </c>
    </row>
    <row r="17" spans="1:8" ht="15.75" thickBot="1" x14ac:dyDescent="0.3">
      <c r="A17" s="105"/>
      <c r="B17" s="108">
        <f>SUM(B10:B16)</f>
        <v>350</v>
      </c>
      <c r="C17" s="108">
        <f t="shared" ref="C17:G17" si="0">SUM(C10:C16)</f>
        <v>125</v>
      </c>
      <c r="D17" s="108">
        <f t="shared" si="0"/>
        <v>190</v>
      </c>
      <c r="E17" s="108">
        <f t="shared" si="0"/>
        <v>525</v>
      </c>
      <c r="F17" s="108">
        <f t="shared" si="0"/>
        <v>840</v>
      </c>
      <c r="G17" s="108">
        <f t="shared" si="0"/>
        <v>28</v>
      </c>
      <c r="H17" s="104"/>
    </row>
    <row r="18" spans="1:8" ht="15.75" thickBot="1" x14ac:dyDescent="0.3">
      <c r="A18" s="105"/>
      <c r="B18" s="108"/>
      <c r="C18" s="108"/>
      <c r="D18" s="108"/>
      <c r="E18" s="108"/>
      <c r="F18" s="108"/>
      <c r="G18" s="108"/>
      <c r="H18" s="104"/>
    </row>
    <row r="19" spans="1:8" ht="15.75" thickBot="1" x14ac:dyDescent="0.3">
      <c r="A19" s="105" t="s">
        <v>659</v>
      </c>
      <c r="B19" s="108"/>
      <c r="C19" s="108"/>
      <c r="D19" s="108"/>
      <c r="E19" s="108"/>
      <c r="F19" s="108"/>
      <c r="G19" s="108"/>
      <c r="H19" s="104"/>
    </row>
    <row r="20" spans="1:8" ht="15.75" thickBot="1" x14ac:dyDescent="0.3">
      <c r="A20" s="107" t="s">
        <v>719</v>
      </c>
      <c r="B20" s="106">
        <v>120</v>
      </c>
      <c r="C20" s="106">
        <v>0</v>
      </c>
      <c r="D20" s="106">
        <v>90</v>
      </c>
      <c r="E20" s="106">
        <v>120</v>
      </c>
      <c r="F20" s="106">
        <v>210</v>
      </c>
      <c r="G20" s="106">
        <v>7</v>
      </c>
      <c r="H20" s="104" t="s">
        <v>19</v>
      </c>
    </row>
    <row r="21" spans="1:8" ht="15.75" thickBot="1" x14ac:dyDescent="0.3">
      <c r="A21" s="107" t="s">
        <v>660</v>
      </c>
      <c r="B21" s="106">
        <v>50</v>
      </c>
      <c r="C21" s="106">
        <v>0</v>
      </c>
      <c r="D21" s="106">
        <v>50</v>
      </c>
      <c r="E21" s="106">
        <v>70</v>
      </c>
      <c r="F21" s="106">
        <v>120</v>
      </c>
      <c r="G21" s="106">
        <v>4</v>
      </c>
      <c r="H21" s="104" t="s">
        <v>19</v>
      </c>
    </row>
    <row r="22" spans="1:8" ht="15.75" thickBot="1" x14ac:dyDescent="0.3">
      <c r="A22" s="107" t="s">
        <v>661</v>
      </c>
      <c r="B22" s="106">
        <v>45</v>
      </c>
      <c r="C22" s="106">
        <v>45</v>
      </c>
      <c r="D22" s="106">
        <v>0</v>
      </c>
      <c r="E22" s="106">
        <v>75</v>
      </c>
      <c r="F22" s="106">
        <v>120</v>
      </c>
      <c r="G22" s="106">
        <v>4</v>
      </c>
      <c r="H22" s="104" t="s">
        <v>19</v>
      </c>
    </row>
    <row r="23" spans="1:8" ht="15.75" thickBot="1" x14ac:dyDescent="0.3">
      <c r="A23" s="107" t="s">
        <v>663</v>
      </c>
      <c r="B23" s="106">
        <v>45</v>
      </c>
      <c r="C23" s="106">
        <v>30</v>
      </c>
      <c r="D23" s="106">
        <v>15</v>
      </c>
      <c r="E23" s="106">
        <v>75</v>
      </c>
      <c r="F23" s="106">
        <v>120</v>
      </c>
      <c r="G23" s="106">
        <v>4</v>
      </c>
      <c r="H23" s="104" t="s">
        <v>19</v>
      </c>
    </row>
    <row r="24" spans="1:8" ht="15.75" thickBot="1" x14ac:dyDescent="0.3">
      <c r="A24" s="107" t="s">
        <v>87</v>
      </c>
      <c r="B24" s="106">
        <v>20</v>
      </c>
      <c r="C24" s="106">
        <v>10</v>
      </c>
      <c r="D24" s="106">
        <v>10</v>
      </c>
      <c r="E24" s="106">
        <v>70</v>
      </c>
      <c r="F24" s="106">
        <v>90</v>
      </c>
      <c r="G24" s="106">
        <v>3</v>
      </c>
      <c r="H24" s="104" t="s">
        <v>19</v>
      </c>
    </row>
    <row r="25" spans="1:8" ht="15.75" thickBot="1" x14ac:dyDescent="0.3">
      <c r="A25" s="107" t="s">
        <v>665</v>
      </c>
      <c r="B25" s="106">
        <v>15</v>
      </c>
      <c r="C25" s="106">
        <v>15</v>
      </c>
      <c r="D25" s="106">
        <v>0</v>
      </c>
      <c r="E25" s="106">
        <v>15</v>
      </c>
      <c r="F25" s="106">
        <v>30</v>
      </c>
      <c r="G25" s="106">
        <v>1</v>
      </c>
      <c r="H25" s="104" t="s">
        <v>11</v>
      </c>
    </row>
    <row r="26" spans="1:8" ht="15.75" thickBot="1" x14ac:dyDescent="0.3">
      <c r="A26" s="107"/>
      <c r="B26" s="108">
        <f>SUM(B20:B25)</f>
        <v>295</v>
      </c>
      <c r="C26" s="108">
        <f t="shared" ref="C26:G26" si="1">SUM(C20:C25)</f>
        <v>100</v>
      </c>
      <c r="D26" s="108">
        <f t="shared" si="1"/>
        <v>165</v>
      </c>
      <c r="E26" s="108">
        <f t="shared" si="1"/>
        <v>425</v>
      </c>
      <c r="F26" s="108">
        <f t="shared" si="1"/>
        <v>690</v>
      </c>
      <c r="G26" s="108">
        <f t="shared" si="1"/>
        <v>23</v>
      </c>
      <c r="H26" s="104"/>
    </row>
    <row r="27" spans="1:8" ht="15.75" thickBot="1" x14ac:dyDescent="0.3">
      <c r="A27" s="105" t="s">
        <v>666</v>
      </c>
      <c r="B27" s="106"/>
      <c r="C27" s="106"/>
      <c r="D27" s="106"/>
      <c r="E27" s="106"/>
      <c r="F27" s="106"/>
      <c r="G27" s="106"/>
      <c r="H27" s="104"/>
    </row>
    <row r="28" spans="1:8" ht="15.75" thickBot="1" x14ac:dyDescent="0.3">
      <c r="A28" s="107" t="s">
        <v>719</v>
      </c>
      <c r="B28" s="106">
        <v>90</v>
      </c>
      <c r="C28" s="106">
        <v>0</v>
      </c>
      <c r="D28" s="106">
        <v>90</v>
      </c>
      <c r="E28" s="106">
        <v>120</v>
      </c>
      <c r="F28" s="106">
        <v>210</v>
      </c>
      <c r="G28" s="106">
        <v>7</v>
      </c>
      <c r="H28" s="104" t="s">
        <v>11</v>
      </c>
    </row>
    <row r="29" spans="1:8" ht="15.75" thickBot="1" x14ac:dyDescent="0.3">
      <c r="A29" s="107" t="s">
        <v>667</v>
      </c>
      <c r="B29" s="106">
        <v>30</v>
      </c>
      <c r="C29" s="106">
        <v>20</v>
      </c>
      <c r="D29" s="106">
        <v>10</v>
      </c>
      <c r="E29" s="106">
        <v>60</v>
      </c>
      <c r="F29" s="106">
        <v>90</v>
      </c>
      <c r="G29" s="106">
        <v>3</v>
      </c>
      <c r="H29" s="104" t="s">
        <v>19</v>
      </c>
    </row>
    <row r="30" spans="1:8" ht="15.75" thickBot="1" x14ac:dyDescent="0.3">
      <c r="A30" s="107" t="s">
        <v>722</v>
      </c>
      <c r="B30" s="106">
        <v>20</v>
      </c>
      <c r="C30" s="106">
        <v>0</v>
      </c>
      <c r="D30" s="106">
        <v>20</v>
      </c>
      <c r="E30" s="106">
        <v>40</v>
      </c>
      <c r="F30" s="106">
        <v>60</v>
      </c>
      <c r="G30" s="106">
        <v>2</v>
      </c>
      <c r="H30" s="104" t="s">
        <v>19</v>
      </c>
    </row>
    <row r="31" spans="1:8" ht="15.75" thickBot="1" x14ac:dyDescent="0.3">
      <c r="A31" s="107" t="s">
        <v>268</v>
      </c>
      <c r="B31" s="106">
        <v>60</v>
      </c>
      <c r="C31" s="106">
        <v>60</v>
      </c>
      <c r="D31" s="106">
        <v>0</v>
      </c>
      <c r="E31" s="106">
        <v>120</v>
      </c>
      <c r="F31" s="106">
        <v>180</v>
      </c>
      <c r="G31" s="106">
        <v>6</v>
      </c>
      <c r="H31" s="104" t="s">
        <v>19</v>
      </c>
    </row>
    <row r="32" spans="1:8" ht="15.75" thickBot="1" x14ac:dyDescent="0.3">
      <c r="A32" s="107" t="s">
        <v>665</v>
      </c>
      <c r="B32" s="106">
        <v>15</v>
      </c>
      <c r="C32" s="106">
        <v>15</v>
      </c>
      <c r="D32" s="106">
        <v>0</v>
      </c>
      <c r="E32" s="106">
        <v>45</v>
      </c>
      <c r="F32" s="106">
        <v>60</v>
      </c>
      <c r="G32" s="106">
        <v>2</v>
      </c>
      <c r="H32" s="104" t="s">
        <v>11</v>
      </c>
    </row>
    <row r="33" spans="1:8" ht="15.75" thickBot="1" x14ac:dyDescent="0.3">
      <c r="A33" s="107" t="s">
        <v>670</v>
      </c>
      <c r="B33" s="106">
        <v>30</v>
      </c>
      <c r="C33" s="106">
        <v>0</v>
      </c>
      <c r="D33" s="106">
        <v>30</v>
      </c>
      <c r="E33" s="106">
        <v>30</v>
      </c>
      <c r="F33" s="106">
        <v>60</v>
      </c>
      <c r="G33" s="106">
        <v>2</v>
      </c>
      <c r="H33" s="104" t="s">
        <v>11</v>
      </c>
    </row>
    <row r="34" spans="1:8" ht="15.75" thickBot="1" x14ac:dyDescent="0.3">
      <c r="A34" s="107"/>
      <c r="B34" s="108">
        <f>SUM(B28:B33)</f>
        <v>245</v>
      </c>
      <c r="C34" s="108">
        <f t="shared" ref="C34:G34" si="2">SUM(C28:C33)</f>
        <v>95</v>
      </c>
      <c r="D34" s="108">
        <f t="shared" si="2"/>
        <v>150</v>
      </c>
      <c r="E34" s="108">
        <f t="shared" si="2"/>
        <v>415</v>
      </c>
      <c r="F34" s="108">
        <f t="shared" si="2"/>
        <v>660</v>
      </c>
      <c r="G34" s="108">
        <f t="shared" si="2"/>
        <v>22</v>
      </c>
      <c r="H34" s="104"/>
    </row>
    <row r="35" spans="1:8" ht="15.75" thickBot="1" x14ac:dyDescent="0.3">
      <c r="A35" s="105" t="s">
        <v>671</v>
      </c>
      <c r="B35" s="106"/>
      <c r="C35" s="106"/>
      <c r="D35" s="106"/>
      <c r="E35" s="106"/>
      <c r="F35" s="106"/>
      <c r="G35" s="106"/>
      <c r="H35" s="104"/>
    </row>
    <row r="36" spans="1:8" ht="15.75" thickBot="1" x14ac:dyDescent="0.3">
      <c r="A36" s="107" t="s">
        <v>719</v>
      </c>
      <c r="B36" s="106">
        <v>90</v>
      </c>
      <c r="C36" s="106">
        <v>0</v>
      </c>
      <c r="D36" s="106">
        <v>90</v>
      </c>
      <c r="E36" s="106">
        <v>90</v>
      </c>
      <c r="F36" s="106">
        <v>180</v>
      </c>
      <c r="G36" s="106">
        <v>6</v>
      </c>
      <c r="H36" s="104" t="s">
        <v>19</v>
      </c>
    </row>
    <row r="37" spans="1:8" ht="15.75" thickBot="1" x14ac:dyDescent="0.3">
      <c r="A37" s="107" t="s">
        <v>673</v>
      </c>
      <c r="B37" s="106">
        <v>50</v>
      </c>
      <c r="C37" s="106">
        <v>0</v>
      </c>
      <c r="D37" s="106">
        <v>50</v>
      </c>
      <c r="E37" s="106">
        <v>40</v>
      </c>
      <c r="F37" s="106">
        <v>90</v>
      </c>
      <c r="G37" s="106">
        <v>3</v>
      </c>
      <c r="H37" s="104" t="s">
        <v>19</v>
      </c>
    </row>
    <row r="38" spans="1:8" ht="15.75" thickBot="1" x14ac:dyDescent="0.3">
      <c r="A38" s="107" t="s">
        <v>723</v>
      </c>
      <c r="B38" s="106">
        <v>30</v>
      </c>
      <c r="C38" s="106">
        <v>30</v>
      </c>
      <c r="D38" s="106">
        <v>0</v>
      </c>
      <c r="E38" s="106">
        <v>30</v>
      </c>
      <c r="F38" s="106">
        <v>60</v>
      </c>
      <c r="G38" s="106">
        <v>2</v>
      </c>
      <c r="H38" s="104" t="s">
        <v>19</v>
      </c>
    </row>
    <row r="39" spans="1:8" ht="15.75" thickBot="1" x14ac:dyDescent="0.3">
      <c r="A39" s="107" t="s">
        <v>675</v>
      </c>
      <c r="B39" s="106">
        <v>15</v>
      </c>
      <c r="C39" s="106">
        <v>15</v>
      </c>
      <c r="D39" s="106">
        <v>0</v>
      </c>
      <c r="E39" s="106">
        <v>15</v>
      </c>
      <c r="F39" s="106">
        <v>30</v>
      </c>
      <c r="G39" s="106">
        <v>1</v>
      </c>
      <c r="H39" s="104" t="s">
        <v>19</v>
      </c>
    </row>
    <row r="40" spans="1:8" ht="15.75" thickBot="1" x14ac:dyDescent="0.3">
      <c r="A40" s="107" t="s">
        <v>676</v>
      </c>
      <c r="B40" s="106">
        <v>45</v>
      </c>
      <c r="C40" s="106">
        <v>0</v>
      </c>
      <c r="D40" s="106">
        <v>45</v>
      </c>
      <c r="E40" s="106">
        <v>45</v>
      </c>
      <c r="F40" s="106">
        <v>90</v>
      </c>
      <c r="G40" s="106">
        <v>3</v>
      </c>
      <c r="H40" s="104" t="s">
        <v>11</v>
      </c>
    </row>
    <row r="41" spans="1:8" ht="15.75" thickBot="1" x14ac:dyDescent="0.3">
      <c r="A41" s="107" t="s">
        <v>677</v>
      </c>
      <c r="B41" s="106">
        <v>75</v>
      </c>
      <c r="C41" s="106">
        <v>0</v>
      </c>
      <c r="D41" s="106">
        <v>75</v>
      </c>
      <c r="E41" s="106">
        <v>75</v>
      </c>
      <c r="F41" s="106">
        <v>150</v>
      </c>
      <c r="G41" s="106">
        <v>5</v>
      </c>
      <c r="H41" s="104" t="s">
        <v>11</v>
      </c>
    </row>
    <row r="42" spans="1:8" ht="15.75" thickBot="1" x14ac:dyDescent="0.3">
      <c r="A42" s="107"/>
      <c r="B42" s="108">
        <f>SUM(B36:B41)</f>
        <v>305</v>
      </c>
      <c r="C42" s="108">
        <f t="shared" ref="C42:F42" si="3">SUM(C36:C41)</f>
        <v>45</v>
      </c>
      <c r="D42" s="108">
        <f t="shared" si="3"/>
        <v>260</v>
      </c>
      <c r="E42" s="108">
        <f t="shared" si="3"/>
        <v>295</v>
      </c>
      <c r="F42" s="108">
        <f t="shared" si="3"/>
        <v>600</v>
      </c>
      <c r="G42" s="108">
        <f>SUM(G36:G41)</f>
        <v>20</v>
      </c>
      <c r="H42" s="104"/>
    </row>
    <row r="43" spans="1:8" x14ac:dyDescent="0.25">
      <c r="A43" s="111" t="s">
        <v>678</v>
      </c>
      <c r="B43" s="112"/>
      <c r="C43" s="112"/>
      <c r="D43" s="112"/>
      <c r="E43" s="112"/>
      <c r="F43" s="112"/>
      <c r="G43" s="113">
        <v>5</v>
      </c>
      <c r="H43" s="114" t="s">
        <v>19</v>
      </c>
    </row>
    <row r="44" spans="1:8" x14ac:dyDescent="0.25">
      <c r="A44" s="111" t="s">
        <v>679</v>
      </c>
      <c r="B44" s="112"/>
      <c r="C44" s="112"/>
      <c r="D44" s="112"/>
      <c r="E44" s="112"/>
      <c r="F44" s="112"/>
      <c r="G44" s="113">
        <v>5</v>
      </c>
      <c r="H44" s="114" t="s">
        <v>19</v>
      </c>
    </row>
    <row r="45" spans="1:8" x14ac:dyDescent="0.25">
      <c r="A45" s="111"/>
      <c r="B45" s="112"/>
      <c r="C45" s="112"/>
      <c r="D45" s="112"/>
      <c r="E45" s="112"/>
      <c r="F45" s="112"/>
      <c r="G45" s="113">
        <v>30</v>
      </c>
      <c r="H45" s="114"/>
    </row>
    <row r="46" spans="1:8" ht="15.75" thickBot="1" x14ac:dyDescent="0.3">
      <c r="A46" s="105" t="s">
        <v>680</v>
      </c>
      <c r="B46" s="108">
        <v>1290</v>
      </c>
      <c r="C46" s="108">
        <v>445</v>
      </c>
      <c r="D46" s="108">
        <v>845</v>
      </c>
      <c r="E46" s="108">
        <v>2010</v>
      </c>
      <c r="F46" s="108">
        <v>3300</v>
      </c>
      <c r="G46" s="108">
        <v>120</v>
      </c>
      <c r="H46" s="104"/>
    </row>
    <row r="47" spans="1:8" x14ac:dyDescent="0.25">
      <c r="A47" s="115"/>
    </row>
    <row r="48" spans="1:8" x14ac:dyDescent="0.25">
      <c r="A48" s="115"/>
    </row>
    <row r="49" spans="1:1" x14ac:dyDescent="0.25">
      <c r="A49" s="115"/>
    </row>
    <row r="50" spans="1:1" x14ac:dyDescent="0.25">
      <c r="A50" s="115"/>
    </row>
    <row r="51" spans="1:1" x14ac:dyDescent="0.25">
      <c r="A51" s="115"/>
    </row>
    <row r="52" spans="1:1" x14ac:dyDescent="0.25">
      <c r="A52" s="115" t="s">
        <v>681</v>
      </c>
    </row>
    <row r="53" spans="1:1" x14ac:dyDescent="0.25">
      <c r="A53" s="115"/>
    </row>
    <row r="54" spans="1:1" x14ac:dyDescent="0.25">
      <c r="A54" s="116" t="s">
        <v>682</v>
      </c>
    </row>
    <row r="55" spans="1:1" ht="15.75" x14ac:dyDescent="0.25">
      <c r="A55" s="117" t="s">
        <v>683</v>
      </c>
    </row>
    <row r="56" spans="1:1" ht="15.75" x14ac:dyDescent="0.25">
      <c r="A56" s="117" t="s">
        <v>684</v>
      </c>
    </row>
    <row r="57" spans="1:1" x14ac:dyDescent="0.25">
      <c r="A57" s="118"/>
    </row>
    <row r="58" spans="1:1" x14ac:dyDescent="0.25">
      <c r="A58" s="116" t="s">
        <v>685</v>
      </c>
    </row>
    <row r="59" spans="1:1" x14ac:dyDescent="0.25">
      <c r="A59" s="119" t="s">
        <v>686</v>
      </c>
    </row>
    <row r="60" spans="1:1" x14ac:dyDescent="0.25">
      <c r="A60" s="119" t="s">
        <v>687</v>
      </c>
    </row>
    <row r="61" spans="1:1" x14ac:dyDescent="0.25">
      <c r="A61" s="119" t="s">
        <v>688</v>
      </c>
    </row>
    <row r="62" spans="1:1" x14ac:dyDescent="0.25">
      <c r="A62" s="119" t="s">
        <v>689</v>
      </c>
    </row>
    <row r="63" spans="1:1" x14ac:dyDescent="0.25">
      <c r="A63" s="119" t="s">
        <v>690</v>
      </c>
    </row>
    <row r="64" spans="1:1" x14ac:dyDescent="0.25">
      <c r="A64" s="118" t="s">
        <v>691</v>
      </c>
    </row>
    <row r="65" spans="1:1" x14ac:dyDescent="0.25">
      <c r="A65" s="118" t="s">
        <v>692</v>
      </c>
    </row>
    <row r="66" spans="1:1" x14ac:dyDescent="0.25">
      <c r="A66" s="118"/>
    </row>
    <row r="67" spans="1:1" x14ac:dyDescent="0.25">
      <c r="A67" s="118" t="s">
        <v>693</v>
      </c>
    </row>
    <row r="68" spans="1:1" x14ac:dyDescent="0.25">
      <c r="A68" s="115"/>
    </row>
  </sheetData>
  <mergeCells count="5">
    <mergeCell ref="A7:A8"/>
    <mergeCell ref="B7:B8"/>
    <mergeCell ref="E7:E8"/>
    <mergeCell ref="F7:F8"/>
    <mergeCell ref="H7:H8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43"/>
  <sheetViews>
    <sheetView tabSelected="1" view="pageBreakPreview" zoomScale="90" zoomScaleNormal="100" zoomScaleSheetLayoutView="90" workbookViewId="0">
      <selection activeCell="A8" sqref="A8"/>
    </sheetView>
  </sheetViews>
  <sheetFormatPr defaultRowHeight="15" x14ac:dyDescent="0.25"/>
  <cols>
    <col min="1" max="1" width="75" style="101" customWidth="1"/>
    <col min="2" max="7" width="6.7109375" style="101" customWidth="1"/>
    <col min="8" max="8" width="9.140625" style="160"/>
    <col min="9" max="16384" width="9.140625" style="101"/>
  </cols>
  <sheetData>
    <row r="1" spans="1:11" ht="18.75" x14ac:dyDescent="0.25">
      <c r="A1" s="216" t="s">
        <v>724</v>
      </c>
      <c r="B1" s="217"/>
      <c r="C1" s="217"/>
      <c r="D1" s="217"/>
      <c r="E1" s="217"/>
      <c r="F1" s="217"/>
      <c r="G1" s="217"/>
      <c r="H1" s="218"/>
    </row>
    <row r="2" spans="1:11" s="144" customFormat="1" ht="81.75" customHeight="1" x14ac:dyDescent="0.2">
      <c r="A2" s="141"/>
      <c r="B2" s="142" t="s">
        <v>602</v>
      </c>
      <c r="C2" s="142" t="s">
        <v>603</v>
      </c>
      <c r="D2" s="142" t="s">
        <v>604</v>
      </c>
      <c r="E2" s="142" t="s">
        <v>646</v>
      </c>
      <c r="F2" s="142" t="s">
        <v>602</v>
      </c>
      <c r="G2" s="142" t="s">
        <v>607</v>
      </c>
      <c r="H2" s="143" t="s">
        <v>648</v>
      </c>
    </row>
    <row r="3" spans="1:11" x14ac:dyDescent="0.25">
      <c r="A3" s="145" t="s">
        <v>695</v>
      </c>
      <c r="B3" s="146"/>
      <c r="C3" s="146"/>
      <c r="D3" s="146"/>
      <c r="E3" s="146"/>
      <c r="F3" s="146"/>
      <c r="G3" s="146"/>
      <c r="H3" s="147"/>
    </row>
    <row r="4" spans="1:11" x14ac:dyDescent="0.25">
      <c r="A4" s="145" t="s">
        <v>696</v>
      </c>
      <c r="B4" s="146"/>
      <c r="C4" s="146"/>
      <c r="D4" s="146"/>
      <c r="E4" s="146"/>
      <c r="F4" s="146"/>
      <c r="G4" s="146"/>
      <c r="H4" s="148"/>
      <c r="K4" s="101">
        <v>30</v>
      </c>
    </row>
    <row r="5" spans="1:11" x14ac:dyDescent="0.25">
      <c r="A5" s="149" t="s">
        <v>609</v>
      </c>
      <c r="B5" s="146"/>
      <c r="C5" s="146"/>
      <c r="D5" s="146"/>
      <c r="E5" s="146"/>
      <c r="F5" s="146"/>
      <c r="G5" s="146"/>
      <c r="H5" s="148"/>
    </row>
    <row r="6" spans="1:11" x14ac:dyDescent="0.25">
      <c r="A6" s="150" t="s">
        <v>697</v>
      </c>
      <c r="B6" s="146">
        <v>60</v>
      </c>
      <c r="C6" s="146">
        <v>45</v>
      </c>
      <c r="D6" s="146">
        <v>15</v>
      </c>
      <c r="E6" s="146">
        <f>F6-B6</f>
        <v>120</v>
      </c>
      <c r="F6" s="146">
        <f t="shared" ref="F6:F11" si="0">G6*кред</f>
        <v>180</v>
      </c>
      <c r="G6" s="146">
        <v>6</v>
      </c>
      <c r="H6" s="148" t="s">
        <v>19</v>
      </c>
    </row>
    <row r="7" spans="1:11" x14ac:dyDescent="0.25">
      <c r="A7" s="150" t="s">
        <v>661</v>
      </c>
      <c r="B7" s="146">
        <v>45</v>
      </c>
      <c r="C7" s="146">
        <v>45</v>
      </c>
      <c r="D7" s="146">
        <v>0</v>
      </c>
      <c r="E7" s="146">
        <f t="shared" ref="E7:E10" si="1">F7-B7</f>
        <v>135</v>
      </c>
      <c r="F7" s="146">
        <f t="shared" si="0"/>
        <v>180</v>
      </c>
      <c r="G7" s="146">
        <v>6</v>
      </c>
      <c r="H7" s="148" t="s">
        <v>19</v>
      </c>
    </row>
    <row r="8" spans="1:11" x14ac:dyDescent="0.25">
      <c r="A8" s="150" t="s">
        <v>698</v>
      </c>
      <c r="B8" s="146">
        <v>60</v>
      </c>
      <c r="C8" s="146">
        <v>60</v>
      </c>
      <c r="D8" s="146">
        <v>0</v>
      </c>
      <c r="E8" s="146">
        <f t="shared" si="1"/>
        <v>120</v>
      </c>
      <c r="F8" s="146">
        <f t="shared" si="0"/>
        <v>180</v>
      </c>
      <c r="G8" s="146">
        <v>6</v>
      </c>
      <c r="H8" s="148" t="s">
        <v>19</v>
      </c>
    </row>
    <row r="9" spans="1:11" x14ac:dyDescent="0.25">
      <c r="A9" s="150" t="s">
        <v>699</v>
      </c>
      <c r="B9" s="146">
        <v>15</v>
      </c>
      <c r="C9" s="146">
        <v>15</v>
      </c>
      <c r="D9" s="146">
        <v>0</v>
      </c>
      <c r="E9" s="146">
        <f t="shared" si="1"/>
        <v>75</v>
      </c>
      <c r="F9" s="146">
        <f t="shared" si="0"/>
        <v>90</v>
      </c>
      <c r="G9" s="146">
        <v>3</v>
      </c>
      <c r="H9" s="148" t="s">
        <v>19</v>
      </c>
    </row>
    <row r="10" spans="1:11" x14ac:dyDescent="0.25">
      <c r="A10" s="150" t="s">
        <v>657</v>
      </c>
      <c r="B10" s="146">
        <v>45</v>
      </c>
      <c r="C10" s="146">
        <v>45</v>
      </c>
      <c r="D10" s="146">
        <v>15</v>
      </c>
      <c r="E10" s="146">
        <f t="shared" si="1"/>
        <v>105</v>
      </c>
      <c r="F10" s="146">
        <f t="shared" si="0"/>
        <v>150</v>
      </c>
      <c r="G10" s="146">
        <v>5</v>
      </c>
      <c r="H10" s="148" t="s">
        <v>19</v>
      </c>
    </row>
    <row r="11" spans="1:11" x14ac:dyDescent="0.25">
      <c r="A11" s="150" t="s">
        <v>675</v>
      </c>
      <c r="B11" s="146">
        <v>15</v>
      </c>
      <c r="C11" s="146">
        <v>15</v>
      </c>
      <c r="D11" s="146">
        <v>15</v>
      </c>
      <c r="E11" s="146">
        <f>F11-B11</f>
        <v>105</v>
      </c>
      <c r="F11" s="146">
        <f t="shared" si="0"/>
        <v>120</v>
      </c>
      <c r="G11" s="146">
        <v>4</v>
      </c>
      <c r="H11" s="148" t="s">
        <v>19</v>
      </c>
    </row>
    <row r="12" spans="1:11" x14ac:dyDescent="0.25">
      <c r="A12" s="151" t="s">
        <v>622</v>
      </c>
      <c r="B12" s="152">
        <f>SUM(B6:B11)</f>
        <v>240</v>
      </c>
      <c r="C12" s="152">
        <f t="shared" ref="C12:G12" si="2">SUM(C6:C11)</f>
        <v>225</v>
      </c>
      <c r="D12" s="152">
        <f t="shared" si="2"/>
        <v>45</v>
      </c>
      <c r="E12" s="152">
        <f t="shared" si="2"/>
        <v>660</v>
      </c>
      <c r="F12" s="152">
        <f t="shared" si="2"/>
        <v>900</v>
      </c>
      <c r="G12" s="152">
        <f t="shared" si="2"/>
        <v>30</v>
      </c>
      <c r="H12" s="153"/>
    </row>
    <row r="13" spans="1:11" x14ac:dyDescent="0.25">
      <c r="A13" s="149" t="s">
        <v>623</v>
      </c>
      <c r="B13" s="152"/>
      <c r="C13" s="152"/>
      <c r="D13" s="152"/>
      <c r="E13" s="152"/>
      <c r="F13" s="152"/>
      <c r="G13" s="152"/>
      <c r="H13" s="148"/>
    </row>
    <row r="14" spans="1:11" x14ac:dyDescent="0.25">
      <c r="A14" s="150" t="s">
        <v>722</v>
      </c>
      <c r="B14" s="146">
        <v>15</v>
      </c>
      <c r="C14" s="146">
        <v>30</v>
      </c>
      <c r="D14" s="146">
        <v>0</v>
      </c>
      <c r="E14" s="146">
        <f>F14-B14</f>
        <v>105</v>
      </c>
      <c r="F14" s="146">
        <f t="shared" ref="F14:F20" si="3">G14*кред</f>
        <v>120</v>
      </c>
      <c r="G14" s="146">
        <v>4</v>
      </c>
      <c r="H14" s="148" t="s">
        <v>19</v>
      </c>
    </row>
    <row r="15" spans="1:11" x14ac:dyDescent="0.25">
      <c r="A15" s="150" t="s">
        <v>723</v>
      </c>
      <c r="B15" s="146">
        <v>15</v>
      </c>
      <c r="C15" s="146">
        <v>30</v>
      </c>
      <c r="D15" s="146">
        <v>0</v>
      </c>
      <c r="E15" s="146">
        <f>F15-B15</f>
        <v>105</v>
      </c>
      <c r="F15" s="146">
        <f t="shared" si="3"/>
        <v>120</v>
      </c>
      <c r="G15" s="146">
        <v>4</v>
      </c>
      <c r="H15" s="148" t="s">
        <v>19</v>
      </c>
    </row>
    <row r="16" spans="1:11" x14ac:dyDescent="0.25">
      <c r="A16" s="150" t="s">
        <v>700</v>
      </c>
      <c r="B16" s="146">
        <v>30</v>
      </c>
      <c r="C16" s="146">
        <v>15</v>
      </c>
      <c r="D16" s="146">
        <v>0</v>
      </c>
      <c r="E16" s="146">
        <f t="shared" ref="E16:E20" si="4">F16-B16</f>
        <v>60</v>
      </c>
      <c r="F16" s="146">
        <f t="shared" si="3"/>
        <v>90</v>
      </c>
      <c r="G16" s="146">
        <v>3</v>
      </c>
      <c r="H16" s="148" t="s">
        <v>19</v>
      </c>
    </row>
    <row r="17" spans="1:8" x14ac:dyDescent="0.25">
      <c r="A17" s="150" t="s">
        <v>700</v>
      </c>
      <c r="B17" s="146">
        <v>30</v>
      </c>
      <c r="C17" s="146">
        <v>15</v>
      </c>
      <c r="D17" s="146">
        <v>0</v>
      </c>
      <c r="E17" s="146">
        <f t="shared" si="4"/>
        <v>60</v>
      </c>
      <c r="F17" s="146">
        <f t="shared" si="3"/>
        <v>90</v>
      </c>
      <c r="G17" s="146">
        <v>3</v>
      </c>
      <c r="H17" s="148" t="s">
        <v>19</v>
      </c>
    </row>
    <row r="18" spans="1:8" x14ac:dyDescent="0.25">
      <c r="A18" s="150" t="s">
        <v>701</v>
      </c>
      <c r="B18" s="154">
        <v>30</v>
      </c>
      <c r="C18" s="154">
        <v>0</v>
      </c>
      <c r="D18" s="154">
        <v>30</v>
      </c>
      <c r="E18" s="146">
        <f t="shared" si="4"/>
        <v>90</v>
      </c>
      <c r="F18" s="146">
        <f t="shared" si="3"/>
        <v>120</v>
      </c>
      <c r="G18" s="154">
        <v>4</v>
      </c>
      <c r="H18" s="148" t="s">
        <v>11</v>
      </c>
    </row>
    <row r="19" spans="1:8" x14ac:dyDescent="0.25">
      <c r="A19" s="150" t="s">
        <v>703</v>
      </c>
      <c r="B19" s="154">
        <v>45</v>
      </c>
      <c r="C19" s="154">
        <v>0</v>
      </c>
      <c r="D19" s="154">
        <v>45</v>
      </c>
      <c r="E19" s="146">
        <f t="shared" si="4"/>
        <v>105</v>
      </c>
      <c r="F19" s="146">
        <f t="shared" si="3"/>
        <v>150</v>
      </c>
      <c r="G19" s="154">
        <v>5</v>
      </c>
      <c r="H19" s="148" t="s">
        <v>11</v>
      </c>
    </row>
    <row r="20" spans="1:8" x14ac:dyDescent="0.25">
      <c r="A20" s="150" t="s">
        <v>704</v>
      </c>
      <c r="B20" s="154">
        <v>75</v>
      </c>
      <c r="C20" s="154">
        <v>0</v>
      </c>
      <c r="D20" s="154">
        <v>75</v>
      </c>
      <c r="E20" s="146">
        <f t="shared" si="4"/>
        <v>135</v>
      </c>
      <c r="F20" s="146">
        <f t="shared" si="3"/>
        <v>210</v>
      </c>
      <c r="G20" s="154">
        <v>7</v>
      </c>
      <c r="H20" s="148" t="s">
        <v>11</v>
      </c>
    </row>
    <row r="21" spans="1:8" x14ac:dyDescent="0.25">
      <c r="A21" s="151" t="s">
        <v>622</v>
      </c>
      <c r="B21" s="152">
        <f t="shared" ref="B21:G21" si="5">SUM(B14:B20)</f>
        <v>240</v>
      </c>
      <c r="C21" s="152">
        <f t="shared" si="5"/>
        <v>90</v>
      </c>
      <c r="D21" s="152">
        <f t="shared" si="5"/>
        <v>150</v>
      </c>
      <c r="E21" s="152">
        <f t="shared" si="5"/>
        <v>660</v>
      </c>
      <c r="F21" s="152">
        <f t="shared" si="5"/>
        <v>900</v>
      </c>
      <c r="G21" s="152">
        <f t="shared" si="5"/>
        <v>30</v>
      </c>
      <c r="H21" s="148"/>
    </row>
    <row r="22" spans="1:8" x14ac:dyDescent="0.25">
      <c r="A22" s="155" t="s">
        <v>705</v>
      </c>
      <c r="B22" s="146"/>
      <c r="C22" s="146"/>
      <c r="D22" s="146"/>
      <c r="E22" s="146"/>
      <c r="F22" s="146"/>
      <c r="G22" s="146"/>
      <c r="H22" s="148"/>
    </row>
    <row r="23" spans="1:8" x14ac:dyDescent="0.25">
      <c r="A23" s="156" t="s">
        <v>678</v>
      </c>
      <c r="B23" s="146"/>
      <c r="C23" s="146"/>
      <c r="D23" s="146"/>
      <c r="E23" s="146"/>
      <c r="F23" s="146"/>
      <c r="G23" s="146">
        <v>10</v>
      </c>
      <c r="H23" s="148"/>
    </row>
    <row r="24" spans="1:8" x14ac:dyDescent="0.25">
      <c r="A24" s="150" t="s">
        <v>706</v>
      </c>
      <c r="B24" s="146"/>
      <c r="C24" s="146"/>
      <c r="D24" s="146"/>
      <c r="E24" s="146"/>
      <c r="F24" s="146"/>
      <c r="G24" s="146">
        <v>5</v>
      </c>
      <c r="H24" s="148" t="s">
        <v>19</v>
      </c>
    </row>
    <row r="25" spans="1:8" ht="15.75" thickBot="1" x14ac:dyDescent="0.3">
      <c r="A25" s="157" t="s">
        <v>725</v>
      </c>
      <c r="B25" s="158">
        <f>B21+B12</f>
        <v>480</v>
      </c>
      <c r="C25" s="158">
        <f>C21+C12</f>
        <v>315</v>
      </c>
      <c r="D25" s="158">
        <f>D21+D12</f>
        <v>195</v>
      </c>
      <c r="E25" s="158">
        <f>E21+E12</f>
        <v>1320</v>
      </c>
      <c r="F25" s="158">
        <f>F21+F12</f>
        <v>1800</v>
      </c>
      <c r="G25" s="158">
        <v>75</v>
      </c>
      <c r="H25" s="159"/>
    </row>
    <row r="26" spans="1:8" x14ac:dyDescent="0.25">
      <c r="A26" s="137"/>
    </row>
    <row r="27" spans="1:8" x14ac:dyDescent="0.25">
      <c r="A27" s="137"/>
    </row>
    <row r="28" spans="1:8" x14ac:dyDescent="0.25">
      <c r="A28" s="137"/>
    </row>
    <row r="29" spans="1:8" x14ac:dyDescent="0.25">
      <c r="A29" s="137"/>
    </row>
    <row r="30" spans="1:8" x14ac:dyDescent="0.25">
      <c r="A30" s="137" t="s">
        <v>681</v>
      </c>
    </row>
    <row r="31" spans="1:8" x14ac:dyDescent="0.25">
      <c r="A31" s="137"/>
    </row>
    <row r="32" spans="1:8" x14ac:dyDescent="0.25">
      <c r="A32" s="138" t="s">
        <v>709</v>
      </c>
    </row>
    <row r="33" spans="1:1" x14ac:dyDescent="0.25">
      <c r="A33" s="139" t="s">
        <v>710</v>
      </c>
    </row>
    <row r="34" spans="1:1" x14ac:dyDescent="0.25">
      <c r="A34" s="138" t="s">
        <v>711</v>
      </c>
    </row>
    <row r="35" spans="1:1" x14ac:dyDescent="0.25">
      <c r="A35" s="140" t="s">
        <v>712</v>
      </c>
    </row>
    <row r="36" spans="1:1" x14ac:dyDescent="0.25">
      <c r="A36" s="140" t="s">
        <v>713</v>
      </c>
    </row>
    <row r="37" spans="1:1" x14ac:dyDescent="0.25">
      <c r="A37" s="140" t="s">
        <v>714</v>
      </c>
    </row>
    <row r="38" spans="1:1" x14ac:dyDescent="0.25">
      <c r="A38" s="140" t="s">
        <v>715</v>
      </c>
    </row>
    <row r="39" spans="1:1" x14ac:dyDescent="0.25">
      <c r="A39" s="140" t="s">
        <v>716</v>
      </c>
    </row>
    <row r="40" spans="1:1" x14ac:dyDescent="0.25">
      <c r="A40" s="140" t="s">
        <v>726</v>
      </c>
    </row>
    <row r="41" spans="1:1" x14ac:dyDescent="0.25">
      <c r="A41" s="139" t="s">
        <v>718</v>
      </c>
    </row>
    <row r="42" spans="1:1" x14ac:dyDescent="0.25">
      <c r="A42" s="139"/>
    </row>
    <row r="43" spans="1:1" x14ac:dyDescent="0.25">
      <c r="A43" s="139" t="s">
        <v>693</v>
      </c>
    </row>
  </sheetData>
  <mergeCells count="1">
    <mergeCell ref="A1:H1"/>
  </mergeCells>
  <pageMargins left="0.7" right="0.7" top="0.75" bottom="0.75" header="0.3" footer="0.3"/>
  <pageSetup paperSize="9" scale="71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73"/>
  <sheetViews>
    <sheetView topLeftCell="A7" workbookViewId="0">
      <selection activeCell="A13" sqref="A13"/>
    </sheetView>
  </sheetViews>
  <sheetFormatPr defaultRowHeight="15" x14ac:dyDescent="0.25"/>
  <cols>
    <col min="1" max="1" width="45.42578125" style="101" customWidth="1"/>
    <col min="2" max="7" width="9.140625" style="101"/>
    <col min="8" max="8" width="12.5703125" style="101" customWidth="1"/>
    <col min="9" max="16384" width="9.140625" style="101"/>
  </cols>
  <sheetData>
    <row r="1" spans="1:8" ht="15.75" x14ac:dyDescent="0.25">
      <c r="A1" s="100"/>
    </row>
    <row r="2" spans="1:8" x14ac:dyDescent="0.25">
      <c r="A2" s="102"/>
    </row>
    <row r="3" spans="1:8" x14ac:dyDescent="0.25">
      <c r="A3" s="102" t="s">
        <v>641</v>
      </c>
    </row>
    <row r="4" spans="1:8" x14ac:dyDescent="0.25">
      <c r="A4" s="102" t="s">
        <v>642</v>
      </c>
    </row>
    <row r="5" spans="1:8" x14ac:dyDescent="0.25">
      <c r="A5" s="102"/>
    </row>
    <row r="6" spans="1:8" ht="15.75" thickBot="1" x14ac:dyDescent="0.3">
      <c r="A6" s="102"/>
    </row>
    <row r="7" spans="1:8" ht="15.75" thickTop="1" x14ac:dyDescent="0.25">
      <c r="A7" s="210" t="s">
        <v>643</v>
      </c>
      <c r="B7" s="212" t="s">
        <v>602</v>
      </c>
      <c r="C7" s="103" t="s">
        <v>644</v>
      </c>
      <c r="D7" s="103" t="s">
        <v>645</v>
      </c>
      <c r="E7" s="212" t="s">
        <v>646</v>
      </c>
      <c r="F7" s="212" t="s">
        <v>602</v>
      </c>
      <c r="G7" s="103" t="s">
        <v>647</v>
      </c>
      <c r="H7" s="214" t="s">
        <v>648</v>
      </c>
    </row>
    <row r="8" spans="1:8" ht="15.75" thickBot="1" x14ac:dyDescent="0.3">
      <c r="A8" s="211"/>
      <c r="B8" s="213"/>
      <c r="C8" s="104" t="s">
        <v>649</v>
      </c>
      <c r="D8" s="104" t="s">
        <v>650</v>
      </c>
      <c r="E8" s="213"/>
      <c r="F8" s="213"/>
      <c r="G8" s="104" t="s">
        <v>651</v>
      </c>
      <c r="H8" s="215"/>
    </row>
    <row r="9" spans="1:8" ht="15.75" thickBot="1" x14ac:dyDescent="0.3">
      <c r="A9" s="105" t="s">
        <v>652</v>
      </c>
      <c r="B9" s="106"/>
      <c r="C9" s="106"/>
      <c r="D9" s="106"/>
      <c r="E9" s="106"/>
      <c r="F9" s="106"/>
      <c r="G9" s="106"/>
      <c r="H9" s="106"/>
    </row>
    <row r="10" spans="1:8" ht="15.75" thickBot="1" x14ac:dyDescent="0.3">
      <c r="A10" s="107" t="s">
        <v>653</v>
      </c>
      <c r="B10" s="106">
        <v>90</v>
      </c>
      <c r="C10" s="106">
        <v>0</v>
      </c>
      <c r="D10" s="106">
        <v>90</v>
      </c>
      <c r="E10" s="106">
        <v>120</v>
      </c>
      <c r="F10" s="106">
        <v>210</v>
      </c>
      <c r="G10" s="106">
        <v>7</v>
      </c>
      <c r="H10" s="104" t="s">
        <v>11</v>
      </c>
    </row>
    <row r="11" spans="1:8" ht="15.75" thickBot="1" x14ac:dyDescent="0.3">
      <c r="A11" s="107" t="s">
        <v>654</v>
      </c>
      <c r="B11" s="106">
        <v>50</v>
      </c>
      <c r="C11" s="106">
        <v>0</v>
      </c>
      <c r="D11" s="106">
        <v>50</v>
      </c>
      <c r="E11" s="106">
        <v>70</v>
      </c>
      <c r="F11" s="106">
        <v>120</v>
      </c>
      <c r="G11" s="106">
        <v>4</v>
      </c>
      <c r="H11" s="104" t="s">
        <v>11</v>
      </c>
    </row>
    <row r="12" spans="1:8" ht="15.75" thickBot="1" x14ac:dyDescent="0.3">
      <c r="A12" s="107" t="s">
        <v>18</v>
      </c>
      <c r="B12" s="106">
        <v>20</v>
      </c>
      <c r="C12" s="106">
        <v>20</v>
      </c>
      <c r="D12" s="106">
        <v>0</v>
      </c>
      <c r="E12" s="106">
        <v>40</v>
      </c>
      <c r="F12" s="106">
        <v>60</v>
      </c>
      <c r="G12" s="106">
        <v>2</v>
      </c>
      <c r="H12" s="104" t="s">
        <v>19</v>
      </c>
    </row>
    <row r="13" spans="1:8" ht="15.75" thickBot="1" x14ac:dyDescent="0.3">
      <c r="A13" s="107" t="s">
        <v>655</v>
      </c>
      <c r="B13" s="106">
        <v>20</v>
      </c>
      <c r="C13" s="106">
        <v>10</v>
      </c>
      <c r="D13" s="106">
        <v>10</v>
      </c>
      <c r="E13" s="106">
        <v>40</v>
      </c>
      <c r="F13" s="106">
        <v>60</v>
      </c>
      <c r="G13" s="106">
        <v>2</v>
      </c>
      <c r="H13" s="104" t="s">
        <v>19</v>
      </c>
    </row>
    <row r="14" spans="1:8" ht="15.75" thickBot="1" x14ac:dyDescent="0.3">
      <c r="A14" s="107" t="s">
        <v>656</v>
      </c>
      <c r="B14" s="106">
        <v>20</v>
      </c>
      <c r="C14" s="106">
        <v>10</v>
      </c>
      <c r="D14" s="106">
        <v>10</v>
      </c>
      <c r="E14" s="106">
        <v>40</v>
      </c>
      <c r="F14" s="106">
        <v>60</v>
      </c>
      <c r="G14" s="106">
        <v>2</v>
      </c>
      <c r="H14" s="104" t="s">
        <v>19</v>
      </c>
    </row>
    <row r="15" spans="1:8" ht="15.75" thickBot="1" x14ac:dyDescent="0.3">
      <c r="A15" s="107" t="s">
        <v>208</v>
      </c>
      <c r="B15" s="106">
        <v>15</v>
      </c>
      <c r="C15" s="106">
        <v>15</v>
      </c>
      <c r="D15" s="106">
        <v>0</v>
      </c>
      <c r="E15" s="106">
        <v>15</v>
      </c>
      <c r="F15" s="106">
        <v>30</v>
      </c>
      <c r="G15" s="106">
        <v>1</v>
      </c>
      <c r="H15" s="104" t="s">
        <v>11</v>
      </c>
    </row>
    <row r="16" spans="1:8" ht="15.75" thickBot="1" x14ac:dyDescent="0.3">
      <c r="A16" s="107" t="s">
        <v>657</v>
      </c>
      <c r="B16" s="106">
        <v>60</v>
      </c>
      <c r="C16" s="106">
        <v>45</v>
      </c>
      <c r="D16" s="106">
        <v>15</v>
      </c>
      <c r="E16" s="106">
        <v>120</v>
      </c>
      <c r="F16" s="106">
        <v>180</v>
      </c>
      <c r="G16" s="106">
        <v>6</v>
      </c>
      <c r="H16" s="104" t="s">
        <v>19</v>
      </c>
    </row>
    <row r="17" spans="1:8" ht="15.75" thickBot="1" x14ac:dyDescent="0.3">
      <c r="A17" s="107" t="s">
        <v>658</v>
      </c>
      <c r="B17" s="106">
        <v>60</v>
      </c>
      <c r="C17" s="106">
        <v>45</v>
      </c>
      <c r="D17" s="106">
        <v>15</v>
      </c>
      <c r="E17" s="106">
        <v>120</v>
      </c>
      <c r="F17" s="106">
        <v>180</v>
      </c>
      <c r="G17" s="106">
        <v>6</v>
      </c>
      <c r="H17" s="104" t="s">
        <v>19</v>
      </c>
    </row>
    <row r="18" spans="1:8" ht="15.75" thickBot="1" x14ac:dyDescent="0.3">
      <c r="A18" s="105"/>
      <c r="B18" s="108">
        <v>335</v>
      </c>
      <c r="C18" s="108">
        <v>145</v>
      </c>
      <c r="D18" s="108">
        <v>190</v>
      </c>
      <c r="E18" s="108">
        <v>565</v>
      </c>
      <c r="F18" s="108">
        <v>900</v>
      </c>
      <c r="G18" s="108">
        <v>30</v>
      </c>
      <c r="H18" s="104"/>
    </row>
    <row r="19" spans="1:8" ht="15.75" thickBot="1" x14ac:dyDescent="0.3">
      <c r="A19" s="105"/>
      <c r="B19" s="108"/>
      <c r="C19" s="108"/>
      <c r="D19" s="108"/>
      <c r="E19" s="108"/>
      <c r="F19" s="108"/>
      <c r="G19" s="108"/>
      <c r="H19" s="104"/>
    </row>
    <row r="20" spans="1:8" ht="15.75" thickBot="1" x14ac:dyDescent="0.3">
      <c r="A20" s="105" t="s">
        <v>659</v>
      </c>
      <c r="B20" s="108"/>
      <c r="C20" s="108"/>
      <c r="D20" s="108"/>
      <c r="E20" s="108"/>
      <c r="F20" s="108"/>
      <c r="G20" s="108"/>
      <c r="H20" s="104"/>
    </row>
    <row r="21" spans="1:8" ht="15.75" thickBot="1" x14ac:dyDescent="0.3">
      <c r="A21" s="107" t="s">
        <v>653</v>
      </c>
      <c r="B21" s="106">
        <v>90</v>
      </c>
      <c r="C21" s="106">
        <v>0</v>
      </c>
      <c r="D21" s="106">
        <v>90</v>
      </c>
      <c r="E21" s="106">
        <v>120</v>
      </c>
      <c r="F21" s="106">
        <v>210</v>
      </c>
      <c r="G21" s="106">
        <v>7</v>
      </c>
      <c r="H21" s="104" t="s">
        <v>19</v>
      </c>
    </row>
    <row r="22" spans="1:8" ht="15.75" thickBot="1" x14ac:dyDescent="0.3">
      <c r="A22" s="107" t="s">
        <v>660</v>
      </c>
      <c r="B22" s="106">
        <v>50</v>
      </c>
      <c r="C22" s="106">
        <v>0</v>
      </c>
      <c r="D22" s="106">
        <v>50</v>
      </c>
      <c r="E22" s="106">
        <v>70</v>
      </c>
      <c r="F22" s="106">
        <v>120</v>
      </c>
      <c r="G22" s="106">
        <v>4</v>
      </c>
      <c r="H22" s="104" t="s">
        <v>19</v>
      </c>
    </row>
    <row r="23" spans="1:8" ht="15.75" thickBot="1" x14ac:dyDescent="0.3">
      <c r="A23" s="107" t="s">
        <v>661</v>
      </c>
      <c r="B23" s="106">
        <v>45</v>
      </c>
      <c r="C23" s="106">
        <v>45</v>
      </c>
      <c r="D23" s="106">
        <v>0</v>
      </c>
      <c r="E23" s="106">
        <v>75</v>
      </c>
      <c r="F23" s="106">
        <v>120</v>
      </c>
      <c r="G23" s="106">
        <v>4</v>
      </c>
      <c r="H23" s="104" t="s">
        <v>19</v>
      </c>
    </row>
    <row r="24" spans="1:8" ht="15.75" thickBot="1" x14ac:dyDescent="0.3">
      <c r="A24" s="107" t="s">
        <v>662</v>
      </c>
      <c r="B24" s="106">
        <v>30</v>
      </c>
      <c r="C24" s="106">
        <v>20</v>
      </c>
      <c r="D24" s="106">
        <v>10</v>
      </c>
      <c r="E24" s="106">
        <v>60</v>
      </c>
      <c r="F24" s="106">
        <v>90</v>
      </c>
      <c r="G24" s="106">
        <v>3</v>
      </c>
      <c r="H24" s="104" t="s">
        <v>19</v>
      </c>
    </row>
    <row r="25" spans="1:8" ht="15.75" thickBot="1" x14ac:dyDescent="0.3">
      <c r="A25" s="107" t="s">
        <v>663</v>
      </c>
      <c r="B25" s="106">
        <v>45</v>
      </c>
      <c r="C25" s="106">
        <v>30</v>
      </c>
      <c r="D25" s="106">
        <v>15</v>
      </c>
      <c r="E25" s="106">
        <v>75</v>
      </c>
      <c r="F25" s="106">
        <v>120</v>
      </c>
      <c r="G25" s="106">
        <v>4</v>
      </c>
      <c r="H25" s="104" t="s">
        <v>19</v>
      </c>
    </row>
    <row r="26" spans="1:8" ht="15.75" thickBot="1" x14ac:dyDescent="0.3">
      <c r="A26" s="109" t="s">
        <v>664</v>
      </c>
      <c r="B26" s="106">
        <v>30</v>
      </c>
      <c r="C26" s="106">
        <v>20</v>
      </c>
      <c r="D26" s="106">
        <v>10</v>
      </c>
      <c r="E26" s="106">
        <v>90</v>
      </c>
      <c r="F26" s="106">
        <v>120</v>
      </c>
      <c r="G26" s="106">
        <v>4</v>
      </c>
      <c r="H26" s="110" t="s">
        <v>11</v>
      </c>
    </row>
    <row r="27" spans="1:8" ht="15.75" thickBot="1" x14ac:dyDescent="0.3">
      <c r="A27" s="107" t="s">
        <v>87</v>
      </c>
      <c r="B27" s="106">
        <v>20</v>
      </c>
      <c r="C27" s="106">
        <v>10</v>
      </c>
      <c r="D27" s="106">
        <v>10</v>
      </c>
      <c r="E27" s="106">
        <v>70</v>
      </c>
      <c r="F27" s="106">
        <v>90</v>
      </c>
      <c r="G27" s="106">
        <v>3</v>
      </c>
      <c r="H27" s="104" t="s">
        <v>19</v>
      </c>
    </row>
    <row r="28" spans="1:8" ht="15.75" thickBot="1" x14ac:dyDescent="0.3">
      <c r="A28" s="107" t="s">
        <v>665</v>
      </c>
      <c r="B28" s="106">
        <v>15</v>
      </c>
      <c r="C28" s="106">
        <v>15</v>
      </c>
      <c r="D28" s="106">
        <v>0</v>
      </c>
      <c r="E28" s="106">
        <v>15</v>
      </c>
      <c r="F28" s="106">
        <v>30</v>
      </c>
      <c r="G28" s="106">
        <v>1</v>
      </c>
      <c r="H28" s="104" t="s">
        <v>11</v>
      </c>
    </row>
    <row r="29" spans="1:8" ht="15.75" thickBot="1" x14ac:dyDescent="0.3">
      <c r="A29" s="107"/>
      <c r="B29" s="108">
        <v>325</v>
      </c>
      <c r="C29" s="108">
        <v>140</v>
      </c>
      <c r="D29" s="108">
        <v>185</v>
      </c>
      <c r="E29" s="108">
        <v>575</v>
      </c>
      <c r="F29" s="108">
        <v>900</v>
      </c>
      <c r="G29" s="108">
        <v>30</v>
      </c>
      <c r="H29" s="104"/>
    </row>
    <row r="30" spans="1:8" ht="15.75" thickBot="1" x14ac:dyDescent="0.3">
      <c r="A30" s="105" t="s">
        <v>666</v>
      </c>
      <c r="B30" s="106"/>
      <c r="C30" s="106"/>
      <c r="D30" s="106"/>
      <c r="E30" s="106"/>
      <c r="F30" s="106"/>
      <c r="G30" s="106"/>
      <c r="H30" s="104"/>
    </row>
    <row r="31" spans="1:8" ht="15.75" thickBot="1" x14ac:dyDescent="0.3">
      <c r="A31" s="107" t="s">
        <v>653</v>
      </c>
      <c r="B31" s="106">
        <v>90</v>
      </c>
      <c r="C31" s="106">
        <v>0</v>
      </c>
      <c r="D31" s="106">
        <v>90</v>
      </c>
      <c r="E31" s="106">
        <v>120</v>
      </c>
      <c r="F31" s="106">
        <v>210</v>
      </c>
      <c r="G31" s="106">
        <v>7</v>
      </c>
      <c r="H31" s="104" t="s">
        <v>11</v>
      </c>
    </row>
    <row r="32" spans="1:8" ht="15.75" thickBot="1" x14ac:dyDescent="0.3">
      <c r="A32" s="107" t="s">
        <v>660</v>
      </c>
      <c r="B32" s="106">
        <v>50</v>
      </c>
      <c r="C32" s="106">
        <v>0</v>
      </c>
      <c r="D32" s="106">
        <v>50</v>
      </c>
      <c r="E32" s="106">
        <v>70</v>
      </c>
      <c r="F32" s="106">
        <v>120</v>
      </c>
      <c r="G32" s="106">
        <v>4</v>
      </c>
      <c r="H32" s="104" t="s">
        <v>11</v>
      </c>
    </row>
    <row r="33" spans="1:8" ht="15.75" thickBot="1" x14ac:dyDescent="0.3">
      <c r="A33" s="107" t="s">
        <v>667</v>
      </c>
      <c r="B33" s="106">
        <v>30</v>
      </c>
      <c r="C33" s="106">
        <v>20</v>
      </c>
      <c r="D33" s="106">
        <v>10</v>
      </c>
      <c r="E33" s="106">
        <v>60</v>
      </c>
      <c r="F33" s="106">
        <v>90</v>
      </c>
      <c r="G33" s="106">
        <v>3</v>
      </c>
      <c r="H33" s="104" t="s">
        <v>19</v>
      </c>
    </row>
    <row r="34" spans="1:8" ht="15.75" thickBot="1" x14ac:dyDescent="0.3">
      <c r="A34" s="107" t="s">
        <v>668</v>
      </c>
      <c r="B34" s="106">
        <v>30</v>
      </c>
      <c r="C34" s="106">
        <v>20</v>
      </c>
      <c r="D34" s="106">
        <v>10</v>
      </c>
      <c r="E34" s="106">
        <v>90</v>
      </c>
      <c r="F34" s="106">
        <v>120</v>
      </c>
      <c r="G34" s="106">
        <v>4</v>
      </c>
      <c r="H34" s="104" t="s">
        <v>19</v>
      </c>
    </row>
    <row r="35" spans="1:8" ht="15.75" thickBot="1" x14ac:dyDescent="0.3">
      <c r="A35" s="107" t="s">
        <v>669</v>
      </c>
      <c r="B35" s="106">
        <v>20</v>
      </c>
      <c r="C35" s="106">
        <v>0</v>
      </c>
      <c r="D35" s="106">
        <v>20</v>
      </c>
      <c r="E35" s="106">
        <v>40</v>
      </c>
      <c r="F35" s="106">
        <v>60</v>
      </c>
      <c r="G35" s="106">
        <v>2</v>
      </c>
      <c r="H35" s="104" t="s">
        <v>19</v>
      </c>
    </row>
    <row r="36" spans="1:8" ht="15.75" thickBot="1" x14ac:dyDescent="0.3">
      <c r="A36" s="107" t="s">
        <v>268</v>
      </c>
      <c r="B36" s="106">
        <v>60</v>
      </c>
      <c r="C36" s="106">
        <v>60</v>
      </c>
      <c r="D36" s="106">
        <v>0</v>
      </c>
      <c r="E36" s="106">
        <v>120</v>
      </c>
      <c r="F36" s="106">
        <v>180</v>
      </c>
      <c r="G36" s="106">
        <v>6</v>
      </c>
      <c r="H36" s="104" t="s">
        <v>19</v>
      </c>
    </row>
    <row r="37" spans="1:8" ht="15.75" thickBot="1" x14ac:dyDescent="0.3">
      <c r="A37" s="107" t="s">
        <v>665</v>
      </c>
      <c r="B37" s="106">
        <v>15</v>
      </c>
      <c r="C37" s="106">
        <v>15</v>
      </c>
      <c r="D37" s="106">
        <v>0</v>
      </c>
      <c r="E37" s="106">
        <v>45</v>
      </c>
      <c r="F37" s="106">
        <v>60</v>
      </c>
      <c r="G37" s="106">
        <v>2</v>
      </c>
      <c r="H37" s="104" t="s">
        <v>11</v>
      </c>
    </row>
    <row r="38" spans="1:8" ht="15.75" thickBot="1" x14ac:dyDescent="0.3">
      <c r="A38" s="107" t="s">
        <v>670</v>
      </c>
      <c r="B38" s="106">
        <v>30</v>
      </c>
      <c r="C38" s="106">
        <v>0</v>
      </c>
      <c r="D38" s="106">
        <v>30</v>
      </c>
      <c r="E38" s="106">
        <v>30</v>
      </c>
      <c r="F38" s="106">
        <v>60</v>
      </c>
      <c r="G38" s="106">
        <v>2</v>
      </c>
      <c r="H38" s="104" t="s">
        <v>11</v>
      </c>
    </row>
    <row r="39" spans="1:8" ht="15.75" thickBot="1" x14ac:dyDescent="0.3">
      <c r="A39" s="107"/>
      <c r="B39" s="108">
        <v>325</v>
      </c>
      <c r="C39" s="108">
        <v>115</v>
      </c>
      <c r="D39" s="108">
        <v>210</v>
      </c>
      <c r="E39" s="108">
        <v>575</v>
      </c>
      <c r="F39" s="108">
        <v>900</v>
      </c>
      <c r="G39" s="108">
        <v>30</v>
      </c>
      <c r="H39" s="104"/>
    </row>
    <row r="40" spans="1:8" ht="15.75" thickBot="1" x14ac:dyDescent="0.3">
      <c r="A40" s="105" t="s">
        <v>671</v>
      </c>
      <c r="B40" s="106"/>
      <c r="C40" s="106"/>
      <c r="D40" s="106"/>
      <c r="E40" s="106"/>
      <c r="F40" s="106"/>
      <c r="G40" s="106"/>
      <c r="H40" s="104"/>
    </row>
    <row r="41" spans="1:8" ht="15.75" thickBot="1" x14ac:dyDescent="0.3">
      <c r="A41" s="107" t="s">
        <v>672</v>
      </c>
      <c r="B41" s="106">
        <v>90</v>
      </c>
      <c r="C41" s="106">
        <v>0</v>
      </c>
      <c r="D41" s="106">
        <v>90</v>
      </c>
      <c r="E41" s="106">
        <v>90</v>
      </c>
      <c r="F41" s="106">
        <v>180</v>
      </c>
      <c r="G41" s="106">
        <v>6</v>
      </c>
      <c r="H41" s="104" t="s">
        <v>19</v>
      </c>
    </row>
    <row r="42" spans="1:8" ht="15.75" thickBot="1" x14ac:dyDescent="0.3">
      <c r="A42" s="107" t="s">
        <v>673</v>
      </c>
      <c r="B42" s="106">
        <v>50</v>
      </c>
      <c r="C42" s="106">
        <v>0</v>
      </c>
      <c r="D42" s="106">
        <v>50</v>
      </c>
      <c r="E42" s="106">
        <v>40</v>
      </c>
      <c r="F42" s="106">
        <v>90</v>
      </c>
      <c r="G42" s="106">
        <v>3</v>
      </c>
      <c r="H42" s="104" t="s">
        <v>19</v>
      </c>
    </row>
    <row r="43" spans="1:8" ht="15.75" thickBot="1" x14ac:dyDescent="0.3">
      <c r="A43" s="107" t="s">
        <v>674</v>
      </c>
      <c r="B43" s="106">
        <v>30</v>
      </c>
      <c r="C43" s="106">
        <v>30</v>
      </c>
      <c r="D43" s="106">
        <v>0</v>
      </c>
      <c r="E43" s="106">
        <v>30</v>
      </c>
      <c r="F43" s="106">
        <v>60</v>
      </c>
      <c r="G43" s="106">
        <v>2</v>
      </c>
      <c r="H43" s="104" t="s">
        <v>19</v>
      </c>
    </row>
    <row r="44" spans="1:8" ht="15.75" thickBot="1" x14ac:dyDescent="0.3">
      <c r="A44" s="107" t="s">
        <v>675</v>
      </c>
      <c r="B44" s="106">
        <v>15</v>
      </c>
      <c r="C44" s="106">
        <v>15</v>
      </c>
      <c r="D44" s="106">
        <v>0</v>
      </c>
      <c r="E44" s="106">
        <v>15</v>
      </c>
      <c r="F44" s="106">
        <v>30</v>
      </c>
      <c r="G44" s="106">
        <v>1</v>
      </c>
      <c r="H44" s="104" t="s">
        <v>19</v>
      </c>
    </row>
    <row r="45" spans="1:8" ht="15.75" thickBot="1" x14ac:dyDescent="0.3">
      <c r="A45" s="107" t="s">
        <v>676</v>
      </c>
      <c r="B45" s="106">
        <v>45</v>
      </c>
      <c r="C45" s="106">
        <v>0</v>
      </c>
      <c r="D45" s="106">
        <v>45</v>
      </c>
      <c r="E45" s="106">
        <v>45</v>
      </c>
      <c r="F45" s="106">
        <v>90</v>
      </c>
      <c r="G45" s="106">
        <v>3</v>
      </c>
      <c r="H45" s="104" t="s">
        <v>11</v>
      </c>
    </row>
    <row r="46" spans="1:8" ht="15.75" thickBot="1" x14ac:dyDescent="0.3">
      <c r="A46" s="107" t="s">
        <v>677</v>
      </c>
      <c r="B46" s="106">
        <v>75</v>
      </c>
      <c r="C46" s="106">
        <v>0</v>
      </c>
      <c r="D46" s="106">
        <v>75</v>
      </c>
      <c r="E46" s="106">
        <v>75</v>
      </c>
      <c r="F46" s="106">
        <v>150</v>
      </c>
      <c r="G46" s="106">
        <v>5</v>
      </c>
      <c r="H46" s="104" t="s">
        <v>11</v>
      </c>
    </row>
    <row r="47" spans="1:8" ht="15.75" thickBot="1" x14ac:dyDescent="0.3">
      <c r="A47" s="107"/>
      <c r="B47" s="108">
        <v>305</v>
      </c>
      <c r="C47" s="108">
        <v>45</v>
      </c>
      <c r="D47" s="108">
        <v>260</v>
      </c>
      <c r="E47" s="108">
        <v>295</v>
      </c>
      <c r="F47" s="108">
        <v>600</v>
      </c>
      <c r="G47" s="108">
        <v>20</v>
      </c>
      <c r="H47" s="104"/>
    </row>
    <row r="48" spans="1:8" x14ac:dyDescent="0.25">
      <c r="A48" s="111" t="s">
        <v>678</v>
      </c>
      <c r="B48" s="112"/>
      <c r="C48" s="112"/>
      <c r="D48" s="112"/>
      <c r="E48" s="112"/>
      <c r="F48" s="112"/>
      <c r="G48" s="113">
        <v>5</v>
      </c>
      <c r="H48" s="114" t="s">
        <v>19</v>
      </c>
    </row>
    <row r="49" spans="1:8" x14ac:dyDescent="0.25">
      <c r="A49" s="111" t="s">
        <v>679</v>
      </c>
      <c r="B49" s="112"/>
      <c r="C49" s="112"/>
      <c r="D49" s="112"/>
      <c r="E49" s="112"/>
      <c r="F49" s="112"/>
      <c r="G49" s="113">
        <v>5</v>
      </c>
      <c r="H49" s="114" t="s">
        <v>19</v>
      </c>
    </row>
    <row r="50" spans="1:8" x14ac:dyDescent="0.25">
      <c r="A50" s="111"/>
      <c r="B50" s="112"/>
      <c r="C50" s="112"/>
      <c r="D50" s="112"/>
      <c r="E50" s="112"/>
      <c r="F50" s="112"/>
      <c r="G50" s="113">
        <v>30</v>
      </c>
      <c r="H50" s="114"/>
    </row>
    <row r="51" spans="1:8" ht="15.75" thickBot="1" x14ac:dyDescent="0.3">
      <c r="A51" s="105" t="s">
        <v>680</v>
      </c>
      <c r="B51" s="108">
        <v>1290</v>
      </c>
      <c r="C51" s="108">
        <v>445</v>
      </c>
      <c r="D51" s="108">
        <v>845</v>
      </c>
      <c r="E51" s="108">
        <v>2010</v>
      </c>
      <c r="F51" s="108">
        <v>3300</v>
      </c>
      <c r="G51" s="108">
        <v>120</v>
      </c>
      <c r="H51" s="104"/>
    </row>
    <row r="52" spans="1:8" x14ac:dyDescent="0.25">
      <c r="A52" s="115"/>
    </row>
    <row r="53" spans="1:8" x14ac:dyDescent="0.25">
      <c r="A53" s="115"/>
    </row>
    <row r="54" spans="1:8" x14ac:dyDescent="0.25">
      <c r="A54" s="115"/>
    </row>
    <row r="55" spans="1:8" x14ac:dyDescent="0.25">
      <c r="A55" s="115"/>
    </row>
    <row r="56" spans="1:8" x14ac:dyDescent="0.25">
      <c r="A56" s="115"/>
    </row>
    <row r="57" spans="1:8" x14ac:dyDescent="0.25">
      <c r="A57" s="115" t="s">
        <v>681</v>
      </c>
    </row>
    <row r="58" spans="1:8" x14ac:dyDescent="0.25">
      <c r="A58" s="115"/>
    </row>
    <row r="59" spans="1:8" x14ac:dyDescent="0.25">
      <c r="A59" s="116" t="s">
        <v>682</v>
      </c>
    </row>
    <row r="60" spans="1:8" ht="15.75" x14ac:dyDescent="0.25">
      <c r="A60" s="117" t="s">
        <v>683</v>
      </c>
    </row>
    <row r="61" spans="1:8" ht="15.75" x14ac:dyDescent="0.25">
      <c r="A61" s="117" t="s">
        <v>684</v>
      </c>
    </row>
    <row r="62" spans="1:8" x14ac:dyDescent="0.25">
      <c r="A62" s="118"/>
    </row>
    <row r="63" spans="1:8" x14ac:dyDescent="0.25">
      <c r="A63" s="116" t="s">
        <v>685</v>
      </c>
    </row>
    <row r="64" spans="1:8" x14ac:dyDescent="0.25">
      <c r="A64" s="119" t="s">
        <v>686</v>
      </c>
    </row>
    <row r="65" spans="1:1" x14ac:dyDescent="0.25">
      <c r="A65" s="119" t="s">
        <v>687</v>
      </c>
    </row>
    <row r="66" spans="1:1" x14ac:dyDescent="0.25">
      <c r="A66" s="119" t="s">
        <v>688</v>
      </c>
    </row>
    <row r="67" spans="1:1" x14ac:dyDescent="0.25">
      <c r="A67" s="119" t="s">
        <v>689</v>
      </c>
    </row>
    <row r="68" spans="1:1" x14ac:dyDescent="0.25">
      <c r="A68" s="119" t="s">
        <v>690</v>
      </c>
    </row>
    <row r="69" spans="1:1" x14ac:dyDescent="0.25">
      <c r="A69" s="118" t="s">
        <v>691</v>
      </c>
    </row>
    <row r="70" spans="1:1" x14ac:dyDescent="0.25">
      <c r="A70" s="118" t="s">
        <v>692</v>
      </c>
    </row>
    <row r="71" spans="1:1" x14ac:dyDescent="0.25">
      <c r="A71" s="118"/>
    </row>
    <row r="72" spans="1:1" x14ac:dyDescent="0.25">
      <c r="A72" s="118" t="s">
        <v>693</v>
      </c>
    </row>
    <row r="73" spans="1:1" x14ac:dyDescent="0.25">
      <c r="A73" s="115"/>
    </row>
  </sheetData>
  <mergeCells count="5">
    <mergeCell ref="A7:A8"/>
    <mergeCell ref="B7:B8"/>
    <mergeCell ref="E7:E8"/>
    <mergeCell ref="F7:F8"/>
    <mergeCell ref="H7:H8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51"/>
  <sheetViews>
    <sheetView topLeftCell="A10" workbookViewId="0">
      <selection activeCell="A13" sqref="A13"/>
    </sheetView>
  </sheetViews>
  <sheetFormatPr defaultRowHeight="15" x14ac:dyDescent="0.25"/>
  <cols>
    <col min="1" max="1" width="75" style="101" customWidth="1"/>
    <col min="2" max="16384" width="9.140625" style="101"/>
  </cols>
  <sheetData>
    <row r="1" spans="1:8" ht="21" x14ac:dyDescent="0.25">
      <c r="A1" s="225"/>
      <c r="B1" s="226"/>
      <c r="C1" s="226"/>
      <c r="D1" s="226"/>
      <c r="E1" s="226"/>
      <c r="F1" s="226"/>
      <c r="G1" s="226"/>
      <c r="H1" s="227"/>
    </row>
    <row r="2" spans="1:8" ht="21" x14ac:dyDescent="0.25">
      <c r="A2" s="228"/>
      <c r="B2" s="229"/>
      <c r="C2" s="229"/>
      <c r="D2" s="229"/>
      <c r="E2" s="229"/>
      <c r="F2" s="229"/>
      <c r="G2" s="229"/>
      <c r="H2" s="230"/>
    </row>
    <row r="3" spans="1:8" ht="21" x14ac:dyDescent="0.25">
      <c r="A3" s="228" t="s">
        <v>694</v>
      </c>
      <c r="B3" s="229"/>
      <c r="C3" s="229"/>
      <c r="D3" s="229"/>
      <c r="E3" s="229"/>
      <c r="F3" s="229"/>
      <c r="G3" s="229"/>
      <c r="H3" s="230"/>
    </row>
    <row r="4" spans="1:8" ht="21.75" thickBot="1" x14ac:dyDescent="0.3">
      <c r="A4" s="231"/>
      <c r="B4" s="232"/>
      <c r="C4" s="232"/>
      <c r="D4" s="232"/>
      <c r="E4" s="232"/>
      <c r="F4" s="232"/>
      <c r="G4" s="232"/>
      <c r="H4" s="233"/>
    </row>
    <row r="5" spans="1:8" ht="93" thickBot="1" x14ac:dyDescent="0.3">
      <c r="A5" s="120"/>
      <c r="B5" s="121" t="s">
        <v>602</v>
      </c>
      <c r="C5" s="121" t="s">
        <v>603</v>
      </c>
      <c r="D5" s="121" t="s">
        <v>604</v>
      </c>
      <c r="E5" s="121" t="s">
        <v>646</v>
      </c>
      <c r="F5" s="121" t="s">
        <v>602</v>
      </c>
      <c r="G5" s="121" t="s">
        <v>607</v>
      </c>
      <c r="H5" s="121" t="s">
        <v>648</v>
      </c>
    </row>
    <row r="6" spans="1:8" ht="15.75" thickBot="1" x14ac:dyDescent="0.3">
      <c r="A6" s="122" t="s">
        <v>695</v>
      </c>
      <c r="B6" s="123"/>
      <c r="C6" s="123"/>
      <c r="D6" s="123"/>
      <c r="E6" s="123"/>
      <c r="F6" s="123"/>
      <c r="G6" s="123"/>
      <c r="H6" s="123"/>
    </row>
    <row r="7" spans="1:8" ht="15.75" thickBot="1" x14ac:dyDescent="0.3">
      <c r="A7" s="122" t="s">
        <v>696</v>
      </c>
      <c r="B7" s="123"/>
      <c r="C7" s="123"/>
      <c r="D7" s="123"/>
      <c r="E7" s="123"/>
      <c r="F7" s="123"/>
      <c r="G7" s="123"/>
      <c r="H7" s="124"/>
    </row>
    <row r="8" spans="1:8" ht="15.75" thickBot="1" x14ac:dyDescent="0.3">
      <c r="A8" s="125" t="s">
        <v>609</v>
      </c>
      <c r="B8" s="123"/>
      <c r="C8" s="123"/>
      <c r="D8" s="123"/>
      <c r="E8" s="123"/>
      <c r="F8" s="123"/>
      <c r="G8" s="123"/>
      <c r="H8" s="124"/>
    </row>
    <row r="9" spans="1:8" ht="15.75" thickBot="1" x14ac:dyDescent="0.3">
      <c r="A9" s="120" t="s">
        <v>697</v>
      </c>
      <c r="B9" s="123">
        <v>60</v>
      </c>
      <c r="C9" s="123">
        <v>45</v>
      </c>
      <c r="D9" s="123">
        <v>15</v>
      </c>
      <c r="E9" s="123">
        <v>150</v>
      </c>
      <c r="F9" s="123">
        <v>210</v>
      </c>
      <c r="G9" s="123">
        <v>7</v>
      </c>
      <c r="H9" s="124" t="s">
        <v>19</v>
      </c>
    </row>
    <row r="10" spans="1:8" ht="15.75" thickBot="1" x14ac:dyDescent="0.3">
      <c r="A10" s="120" t="s">
        <v>661</v>
      </c>
      <c r="B10" s="123">
        <v>45</v>
      </c>
      <c r="C10" s="123">
        <v>45</v>
      </c>
      <c r="D10" s="123">
        <v>0</v>
      </c>
      <c r="E10" s="123">
        <v>135</v>
      </c>
      <c r="F10" s="123">
        <v>180</v>
      </c>
      <c r="G10" s="123">
        <v>6</v>
      </c>
      <c r="H10" s="124" t="s">
        <v>19</v>
      </c>
    </row>
    <row r="11" spans="1:8" ht="15.75" thickBot="1" x14ac:dyDescent="0.3">
      <c r="A11" s="120" t="s">
        <v>698</v>
      </c>
      <c r="B11" s="123">
        <v>60</v>
      </c>
      <c r="C11" s="123">
        <v>60</v>
      </c>
      <c r="D11" s="123">
        <v>0</v>
      </c>
      <c r="E11" s="123">
        <v>150</v>
      </c>
      <c r="F11" s="123">
        <v>210</v>
      </c>
      <c r="G11" s="123">
        <v>7</v>
      </c>
      <c r="H11" s="124" t="s">
        <v>19</v>
      </c>
    </row>
    <row r="12" spans="1:8" ht="15.75" thickBot="1" x14ac:dyDescent="0.3">
      <c r="A12" s="120" t="s">
        <v>699</v>
      </c>
      <c r="B12" s="123">
        <v>15</v>
      </c>
      <c r="C12" s="123">
        <v>15</v>
      </c>
      <c r="D12" s="123">
        <v>0</v>
      </c>
      <c r="E12" s="123">
        <v>75</v>
      </c>
      <c r="F12" s="123">
        <v>90</v>
      </c>
      <c r="G12" s="123">
        <v>3</v>
      </c>
      <c r="H12" s="124" t="s">
        <v>19</v>
      </c>
    </row>
    <row r="13" spans="1:8" ht="15.75" thickBot="1" x14ac:dyDescent="0.3">
      <c r="A13" s="120" t="s">
        <v>657</v>
      </c>
      <c r="B13" s="123">
        <v>60</v>
      </c>
      <c r="C13" s="123">
        <v>45</v>
      </c>
      <c r="D13" s="123">
        <v>15</v>
      </c>
      <c r="E13" s="123">
        <v>150</v>
      </c>
      <c r="F13" s="123">
        <v>210</v>
      </c>
      <c r="G13" s="123">
        <v>7</v>
      </c>
      <c r="H13" s="124" t="s">
        <v>19</v>
      </c>
    </row>
    <row r="14" spans="1:8" ht="15.75" thickBot="1" x14ac:dyDescent="0.3">
      <c r="A14" s="126"/>
      <c r="B14" s="127"/>
      <c r="C14" s="127"/>
      <c r="D14" s="127"/>
      <c r="E14" s="127"/>
      <c r="F14" s="127"/>
      <c r="G14" s="127"/>
      <c r="H14" s="128"/>
    </row>
    <row r="15" spans="1:8" ht="15.75" thickBot="1" x14ac:dyDescent="0.3">
      <c r="A15" s="126" t="s">
        <v>622</v>
      </c>
      <c r="B15" s="127">
        <v>240</v>
      </c>
      <c r="C15" s="127">
        <v>210</v>
      </c>
      <c r="D15" s="127">
        <v>30</v>
      </c>
      <c r="E15" s="127">
        <v>660</v>
      </c>
      <c r="F15" s="127">
        <v>900</v>
      </c>
      <c r="G15" s="127">
        <v>30</v>
      </c>
      <c r="H15" s="128"/>
    </row>
    <row r="16" spans="1:8" ht="15.75" thickBot="1" x14ac:dyDescent="0.3">
      <c r="A16" s="125" t="s">
        <v>623</v>
      </c>
      <c r="B16" s="127"/>
      <c r="C16" s="127"/>
      <c r="D16" s="127"/>
      <c r="E16" s="127"/>
      <c r="F16" s="127"/>
      <c r="G16" s="127"/>
      <c r="H16" s="124"/>
    </row>
    <row r="17" spans="1:8" ht="15.75" thickBot="1" x14ac:dyDescent="0.3">
      <c r="A17" s="120" t="s">
        <v>674</v>
      </c>
      <c r="B17" s="123">
        <v>60</v>
      </c>
      <c r="C17" s="123">
        <v>45</v>
      </c>
      <c r="D17" s="123">
        <v>15</v>
      </c>
      <c r="E17" s="123">
        <v>150</v>
      </c>
      <c r="F17" s="123">
        <v>210</v>
      </c>
      <c r="G17" s="123">
        <v>7</v>
      </c>
      <c r="H17" s="124" t="s">
        <v>19</v>
      </c>
    </row>
    <row r="18" spans="1:8" ht="15.75" thickBot="1" x14ac:dyDescent="0.3">
      <c r="A18" s="120" t="s">
        <v>675</v>
      </c>
      <c r="B18" s="123">
        <v>30</v>
      </c>
      <c r="C18" s="123">
        <v>15</v>
      </c>
      <c r="D18" s="123">
        <v>15</v>
      </c>
      <c r="E18" s="123">
        <v>120</v>
      </c>
      <c r="F18" s="123">
        <v>150</v>
      </c>
      <c r="G18" s="123">
        <v>5</v>
      </c>
      <c r="H18" s="124" t="s">
        <v>19</v>
      </c>
    </row>
    <row r="19" spans="1:8" ht="15.75" thickBot="1" x14ac:dyDescent="0.3">
      <c r="A19" s="120" t="s">
        <v>700</v>
      </c>
      <c r="B19" s="123">
        <v>15</v>
      </c>
      <c r="C19" s="123">
        <v>15</v>
      </c>
      <c r="D19" s="123">
        <v>0</v>
      </c>
      <c r="E19" s="123">
        <v>105</v>
      </c>
      <c r="F19" s="123">
        <v>120</v>
      </c>
      <c r="G19" s="123">
        <v>4</v>
      </c>
      <c r="H19" s="124" t="s">
        <v>19</v>
      </c>
    </row>
    <row r="20" spans="1:8" ht="15.75" thickBot="1" x14ac:dyDescent="0.3">
      <c r="A20" s="120" t="s">
        <v>700</v>
      </c>
      <c r="B20" s="123">
        <v>15</v>
      </c>
      <c r="C20" s="123">
        <v>15</v>
      </c>
      <c r="D20" s="123">
        <v>0</v>
      </c>
      <c r="E20" s="123">
        <v>105</v>
      </c>
      <c r="F20" s="123">
        <v>120</v>
      </c>
      <c r="G20" s="123">
        <v>4</v>
      </c>
      <c r="H20" s="124" t="s">
        <v>19</v>
      </c>
    </row>
    <row r="21" spans="1:8" x14ac:dyDescent="0.25">
      <c r="A21" s="223" t="s">
        <v>701</v>
      </c>
      <c r="B21" s="219">
        <v>30</v>
      </c>
      <c r="C21" s="219">
        <v>0</v>
      </c>
      <c r="D21" s="219">
        <v>30</v>
      </c>
      <c r="E21" s="219">
        <v>270</v>
      </c>
      <c r="F21" s="219">
        <v>300</v>
      </c>
      <c r="G21" s="219">
        <v>10</v>
      </c>
      <c r="H21" s="221" t="s">
        <v>11</v>
      </c>
    </row>
    <row r="22" spans="1:8" ht="15.75" thickBot="1" x14ac:dyDescent="0.3">
      <c r="A22" s="224"/>
      <c r="B22" s="220"/>
      <c r="C22" s="220"/>
      <c r="D22" s="220"/>
      <c r="E22" s="220"/>
      <c r="F22" s="220"/>
      <c r="G22" s="220"/>
      <c r="H22" s="222"/>
    </row>
    <row r="23" spans="1:8" ht="15.75" thickBot="1" x14ac:dyDescent="0.3">
      <c r="A23" s="126" t="s">
        <v>622</v>
      </c>
      <c r="B23" s="127">
        <v>150</v>
      </c>
      <c r="C23" s="127">
        <v>90</v>
      </c>
      <c r="D23" s="127">
        <v>60</v>
      </c>
      <c r="E23" s="127">
        <v>750</v>
      </c>
      <c r="F23" s="127">
        <v>900</v>
      </c>
      <c r="G23" s="127">
        <v>30</v>
      </c>
      <c r="H23" s="124"/>
    </row>
    <row r="24" spans="1:8" ht="15.75" thickBot="1" x14ac:dyDescent="0.3">
      <c r="A24" s="120" t="s">
        <v>702</v>
      </c>
      <c r="B24" s="123"/>
      <c r="C24" s="123"/>
      <c r="D24" s="123"/>
      <c r="E24" s="123"/>
      <c r="F24" s="123"/>
      <c r="G24" s="123"/>
      <c r="H24" s="124"/>
    </row>
    <row r="25" spans="1:8" x14ac:dyDescent="0.25">
      <c r="A25" s="223" t="s">
        <v>703</v>
      </c>
      <c r="B25" s="219">
        <v>45</v>
      </c>
      <c r="C25" s="219">
        <v>0</v>
      </c>
      <c r="D25" s="219">
        <v>45</v>
      </c>
      <c r="E25" s="219">
        <v>285</v>
      </c>
      <c r="F25" s="219">
        <v>330</v>
      </c>
      <c r="G25" s="219">
        <v>11</v>
      </c>
      <c r="H25" s="221" t="s">
        <v>11</v>
      </c>
    </row>
    <row r="26" spans="1:8" ht="15.75" thickBot="1" x14ac:dyDescent="0.3">
      <c r="A26" s="224"/>
      <c r="B26" s="220"/>
      <c r="C26" s="220"/>
      <c r="D26" s="220"/>
      <c r="E26" s="220"/>
      <c r="F26" s="220"/>
      <c r="G26" s="220"/>
      <c r="H26" s="222"/>
    </row>
    <row r="27" spans="1:8" x14ac:dyDescent="0.25">
      <c r="A27" s="223" t="s">
        <v>704</v>
      </c>
      <c r="B27" s="219">
        <v>75</v>
      </c>
      <c r="C27" s="219">
        <v>0</v>
      </c>
      <c r="D27" s="219">
        <v>75</v>
      </c>
      <c r="E27" s="219">
        <v>345</v>
      </c>
      <c r="F27" s="219">
        <v>420</v>
      </c>
      <c r="G27" s="219">
        <v>14</v>
      </c>
      <c r="H27" s="221" t="s">
        <v>11</v>
      </c>
    </row>
    <row r="28" spans="1:8" ht="15.75" thickBot="1" x14ac:dyDescent="0.3">
      <c r="A28" s="224"/>
      <c r="B28" s="220"/>
      <c r="C28" s="220"/>
      <c r="D28" s="220"/>
      <c r="E28" s="220"/>
      <c r="F28" s="220"/>
      <c r="G28" s="220"/>
      <c r="H28" s="222"/>
    </row>
    <row r="29" spans="1:8" ht="15.75" thickBot="1" x14ac:dyDescent="0.3">
      <c r="A29" s="129" t="s">
        <v>705</v>
      </c>
      <c r="B29" s="123"/>
      <c r="C29" s="123"/>
      <c r="D29" s="123"/>
      <c r="E29" s="123"/>
      <c r="F29" s="123"/>
      <c r="G29" s="123"/>
      <c r="H29" s="124"/>
    </row>
    <row r="30" spans="1:8" ht="15.75" thickBot="1" x14ac:dyDescent="0.3">
      <c r="A30" s="130" t="s">
        <v>678</v>
      </c>
      <c r="B30" s="123"/>
      <c r="C30" s="123"/>
      <c r="D30" s="123"/>
      <c r="E30" s="123"/>
      <c r="F30" s="123"/>
      <c r="G30" s="123"/>
      <c r="H30" s="124"/>
    </row>
    <row r="31" spans="1:8" ht="15.75" thickBot="1" x14ac:dyDescent="0.3">
      <c r="A31" s="120" t="s">
        <v>706</v>
      </c>
      <c r="B31" s="123"/>
      <c r="C31" s="123"/>
      <c r="D31" s="123"/>
      <c r="E31" s="123"/>
      <c r="F31" s="123"/>
      <c r="G31" s="123">
        <v>5</v>
      </c>
      <c r="H31" s="124" t="s">
        <v>19</v>
      </c>
    </row>
    <row r="32" spans="1:8" x14ac:dyDescent="0.25">
      <c r="A32" s="131" t="s">
        <v>707</v>
      </c>
      <c r="B32" s="132">
        <v>120</v>
      </c>
      <c r="C32" s="133">
        <v>0</v>
      </c>
      <c r="D32" s="133">
        <v>120</v>
      </c>
      <c r="E32" s="133">
        <v>630</v>
      </c>
      <c r="F32" s="133">
        <v>750</v>
      </c>
      <c r="G32" s="133">
        <v>30</v>
      </c>
      <c r="H32" s="134"/>
    </row>
    <row r="33" spans="1:8" x14ac:dyDescent="0.25">
      <c r="A33" s="135" t="s">
        <v>708</v>
      </c>
      <c r="B33" s="133">
        <v>510</v>
      </c>
      <c r="C33" s="133">
        <v>300</v>
      </c>
      <c r="D33" s="133">
        <v>210</v>
      </c>
      <c r="E33" s="133">
        <v>2040</v>
      </c>
      <c r="F33" s="133">
        <v>2550</v>
      </c>
      <c r="G33" s="133">
        <v>90</v>
      </c>
      <c r="H33" s="136"/>
    </row>
    <row r="34" spans="1:8" x14ac:dyDescent="0.25">
      <c r="A34" s="137"/>
    </row>
    <row r="35" spans="1:8" x14ac:dyDescent="0.25">
      <c r="A35" s="137"/>
    </row>
    <row r="36" spans="1:8" x14ac:dyDescent="0.25">
      <c r="A36" s="137"/>
    </row>
    <row r="37" spans="1:8" x14ac:dyDescent="0.25">
      <c r="A37" s="137"/>
    </row>
    <row r="38" spans="1:8" x14ac:dyDescent="0.25">
      <c r="A38" s="137" t="s">
        <v>681</v>
      </c>
    </row>
    <row r="39" spans="1:8" x14ac:dyDescent="0.25">
      <c r="A39" s="137"/>
    </row>
    <row r="40" spans="1:8" x14ac:dyDescent="0.25">
      <c r="A40" s="138" t="s">
        <v>709</v>
      </c>
    </row>
    <row r="41" spans="1:8" x14ac:dyDescent="0.25">
      <c r="A41" s="139" t="s">
        <v>710</v>
      </c>
    </row>
    <row r="42" spans="1:8" x14ac:dyDescent="0.25">
      <c r="A42" s="138" t="s">
        <v>711</v>
      </c>
    </row>
    <row r="43" spans="1:8" x14ac:dyDescent="0.25">
      <c r="A43" s="140" t="s">
        <v>712</v>
      </c>
    </row>
    <row r="44" spans="1:8" x14ac:dyDescent="0.25">
      <c r="A44" s="140" t="s">
        <v>713</v>
      </c>
    </row>
    <row r="45" spans="1:8" x14ac:dyDescent="0.25">
      <c r="A45" s="140" t="s">
        <v>714</v>
      </c>
    </row>
    <row r="46" spans="1:8" x14ac:dyDescent="0.25">
      <c r="A46" s="140" t="s">
        <v>715</v>
      </c>
    </row>
    <row r="47" spans="1:8" x14ac:dyDescent="0.25">
      <c r="A47" s="140" t="s">
        <v>716</v>
      </c>
    </row>
    <row r="48" spans="1:8" x14ac:dyDescent="0.25">
      <c r="A48" s="139" t="s">
        <v>717</v>
      </c>
    </row>
    <row r="49" spans="1:1" x14ac:dyDescent="0.25">
      <c r="A49" s="139" t="s">
        <v>718</v>
      </c>
    </row>
    <row r="50" spans="1:1" x14ac:dyDescent="0.25">
      <c r="A50" s="139"/>
    </row>
    <row r="51" spans="1:1" x14ac:dyDescent="0.25">
      <c r="A51" s="139" t="s">
        <v>693</v>
      </c>
    </row>
  </sheetData>
  <mergeCells count="28">
    <mergeCell ref="A1:H1"/>
    <mergeCell ref="A2:H2"/>
    <mergeCell ref="A3:H3"/>
    <mergeCell ref="A4:H4"/>
    <mergeCell ref="A21:A22"/>
    <mergeCell ref="B21:B22"/>
    <mergeCell ref="C21:C22"/>
    <mergeCell ref="D21:D22"/>
    <mergeCell ref="E21:E22"/>
    <mergeCell ref="F21:F22"/>
    <mergeCell ref="G21:G22"/>
    <mergeCell ref="H21:H22"/>
    <mergeCell ref="A25:A26"/>
    <mergeCell ref="B25:B26"/>
    <mergeCell ref="C25:C26"/>
    <mergeCell ref="D25:D26"/>
    <mergeCell ref="E25:E26"/>
    <mergeCell ref="F25:F26"/>
    <mergeCell ref="G25:G26"/>
    <mergeCell ref="H25:H26"/>
    <mergeCell ref="G27:G28"/>
    <mergeCell ref="H27:H28"/>
    <mergeCell ref="A27:A28"/>
    <mergeCell ref="B27:B28"/>
    <mergeCell ref="C27:C28"/>
    <mergeCell ref="D27:D28"/>
    <mergeCell ref="E27:E28"/>
    <mergeCell ref="F27:F2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3">
    <tabColor rgb="FFFF0000"/>
  </sheetPr>
  <dimension ref="A1:P101"/>
  <sheetViews>
    <sheetView view="pageBreakPreview" topLeftCell="A9" zoomScale="96" zoomScaleNormal="100" zoomScaleSheetLayoutView="96" workbookViewId="0">
      <pane xSplit="2" topLeftCell="C1" activePane="topRight" state="frozen"/>
      <selection activeCell="AA54" sqref="AA54"/>
      <selection pane="topRight" activeCell="AA54" sqref="AA54"/>
    </sheetView>
  </sheetViews>
  <sheetFormatPr defaultRowHeight="15" customHeight="1" x14ac:dyDescent="0.25"/>
  <cols>
    <col min="1" max="1" width="8.5703125" style="24" hidden="1" customWidth="1"/>
    <col min="2" max="2" width="65.7109375" style="12" customWidth="1"/>
    <col min="3" max="3" width="4.85546875" style="12" hidden="1" customWidth="1"/>
    <col min="4" max="9" width="4.7109375" style="18" customWidth="1"/>
    <col min="10" max="10" width="3.7109375" style="8" customWidth="1"/>
    <col min="11" max="11" width="6.85546875" style="23" bestFit="1" customWidth="1"/>
    <col min="12" max="12" width="9.140625" style="33"/>
    <col min="13" max="16384" width="9.140625" style="24"/>
  </cols>
  <sheetData>
    <row r="1" spans="1:16" s="1" customFormat="1" ht="20.100000000000001" customHeight="1" x14ac:dyDescent="0.25">
      <c r="A1" s="1" t="s">
        <v>187</v>
      </c>
      <c r="B1" s="16" t="s">
        <v>188</v>
      </c>
      <c r="C1" s="16" t="s">
        <v>162</v>
      </c>
      <c r="D1" s="17" t="s">
        <v>1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</row>
    <row r="2" spans="1:16" ht="20.100000000000001" customHeight="1" x14ac:dyDescent="0.25">
      <c r="A2" s="24" t="s">
        <v>189</v>
      </c>
      <c r="B2" s="16" t="s">
        <v>9</v>
      </c>
      <c r="C2" s="16"/>
      <c r="K2" s="19"/>
    </row>
    <row r="3" spans="1:16" ht="20.100000000000001" customHeight="1" x14ac:dyDescent="0.25">
      <c r="A3" s="24" t="s">
        <v>190</v>
      </c>
      <c r="B3" s="12" t="s">
        <v>13</v>
      </c>
      <c r="C3" s="12">
        <v>30</v>
      </c>
      <c r="D3" s="18">
        <v>30</v>
      </c>
      <c r="E3" s="18">
        <v>30</v>
      </c>
      <c r="F3" s="18">
        <v>0</v>
      </c>
      <c r="G3" s="18">
        <f>D3-E3-F3</f>
        <v>0</v>
      </c>
      <c r="H3" s="18">
        <f>I3-D3</f>
        <v>60</v>
      </c>
      <c r="I3" s="18">
        <f>J3*30</f>
        <v>90</v>
      </c>
      <c r="J3" s="18">
        <v>3</v>
      </c>
      <c r="K3" s="19" t="s">
        <v>19</v>
      </c>
      <c r="P3" s="1" t="s">
        <v>12</v>
      </c>
    </row>
    <row r="4" spans="1:16" ht="20.100000000000001" customHeight="1" x14ac:dyDescent="0.25">
      <c r="A4" s="12" t="s">
        <v>191</v>
      </c>
      <c r="B4" s="12" t="s">
        <v>16</v>
      </c>
      <c r="C4" s="12">
        <v>45</v>
      </c>
      <c r="D4" s="18">
        <v>30</v>
      </c>
      <c r="E4" s="18">
        <v>15</v>
      </c>
      <c r="F4" s="18">
        <v>15</v>
      </c>
      <c r="G4" s="18">
        <f t="shared" ref="G4:G10" si="0">D4-E4-F4</f>
        <v>0</v>
      </c>
      <c r="H4" s="18">
        <f t="shared" ref="H4:H10" si="1">I4-D4</f>
        <v>60</v>
      </c>
      <c r="I4" s="18">
        <f t="shared" ref="I4:I10" si="2">J4*30</f>
        <v>90</v>
      </c>
      <c r="J4" s="18">
        <v>3</v>
      </c>
      <c r="K4" s="18" t="s">
        <v>14</v>
      </c>
      <c r="P4" s="24">
        <f>SUMIF(C:C,"*практически*",D:D)</f>
        <v>0</v>
      </c>
    </row>
    <row r="5" spans="1:16" ht="20.100000000000001" customHeight="1" x14ac:dyDescent="0.25">
      <c r="A5" s="24" t="s">
        <v>192</v>
      </c>
      <c r="B5" s="12" t="s">
        <v>182</v>
      </c>
      <c r="C5" s="12">
        <v>90</v>
      </c>
      <c r="D5" s="18">
        <v>90</v>
      </c>
      <c r="E5" s="18">
        <v>0</v>
      </c>
      <c r="F5" s="18">
        <v>0</v>
      </c>
      <c r="G5" s="18">
        <f t="shared" si="0"/>
        <v>90</v>
      </c>
      <c r="H5" s="18">
        <f t="shared" si="1"/>
        <v>150</v>
      </c>
      <c r="I5" s="18">
        <f t="shared" si="2"/>
        <v>240</v>
      </c>
      <c r="J5" s="18">
        <v>8</v>
      </c>
      <c r="K5" s="18" t="s">
        <v>14</v>
      </c>
    </row>
    <row r="6" spans="1:16" ht="20.100000000000001" customHeight="1" x14ac:dyDescent="0.25">
      <c r="A6" s="24" t="s">
        <v>193</v>
      </c>
      <c r="B6" s="12" t="s">
        <v>194</v>
      </c>
      <c r="C6" s="12">
        <v>30</v>
      </c>
      <c r="D6" s="18">
        <v>30</v>
      </c>
      <c r="E6" s="18">
        <v>15</v>
      </c>
      <c r="F6" s="18">
        <v>15</v>
      </c>
      <c r="G6" s="18">
        <f t="shared" si="0"/>
        <v>0</v>
      </c>
      <c r="H6" s="18">
        <f t="shared" si="1"/>
        <v>60</v>
      </c>
      <c r="I6" s="18">
        <f t="shared" si="2"/>
        <v>90</v>
      </c>
      <c r="J6" s="18">
        <v>3</v>
      </c>
      <c r="K6" s="19" t="s">
        <v>19</v>
      </c>
    </row>
    <row r="7" spans="1:16" ht="20.100000000000001" customHeight="1" x14ac:dyDescent="0.25">
      <c r="A7" s="24" t="s">
        <v>195</v>
      </c>
      <c r="B7" s="12" t="s">
        <v>15</v>
      </c>
      <c r="C7" s="12">
        <v>15</v>
      </c>
      <c r="D7" s="18">
        <v>30</v>
      </c>
      <c r="E7" s="18">
        <v>0</v>
      </c>
      <c r="F7" s="18">
        <v>30</v>
      </c>
      <c r="G7" s="18">
        <v>0</v>
      </c>
      <c r="H7" s="18">
        <f t="shared" si="1"/>
        <v>60</v>
      </c>
      <c r="I7" s="18">
        <f t="shared" si="2"/>
        <v>90</v>
      </c>
      <c r="J7" s="18">
        <v>3</v>
      </c>
      <c r="K7" s="19" t="s">
        <v>11</v>
      </c>
    </row>
    <row r="8" spans="1:16" ht="20.100000000000001" customHeight="1" x14ac:dyDescent="0.25">
      <c r="A8" s="24" t="s">
        <v>196</v>
      </c>
      <c r="B8" s="12" t="s">
        <v>18</v>
      </c>
      <c r="C8" s="12">
        <v>45</v>
      </c>
      <c r="D8" s="18">
        <v>60</v>
      </c>
      <c r="E8" s="18">
        <v>45</v>
      </c>
      <c r="F8" s="18">
        <v>15</v>
      </c>
      <c r="G8" s="18">
        <f t="shared" si="0"/>
        <v>0</v>
      </c>
      <c r="H8" s="18">
        <f t="shared" si="1"/>
        <v>60</v>
      </c>
      <c r="I8" s="18">
        <f t="shared" si="2"/>
        <v>120</v>
      </c>
      <c r="J8" s="18">
        <v>4</v>
      </c>
      <c r="K8" s="19" t="s">
        <v>19</v>
      </c>
    </row>
    <row r="9" spans="1:16" ht="20.100000000000001" customHeight="1" x14ac:dyDescent="0.25">
      <c r="A9" s="24" t="s">
        <v>197</v>
      </c>
      <c r="B9" s="12" t="s">
        <v>20</v>
      </c>
      <c r="C9" s="12">
        <v>45</v>
      </c>
      <c r="D9" s="18">
        <v>60</v>
      </c>
      <c r="E9" s="18">
        <v>45</v>
      </c>
      <c r="F9" s="18">
        <v>15</v>
      </c>
      <c r="G9" s="18">
        <f t="shared" si="0"/>
        <v>0</v>
      </c>
      <c r="H9" s="18">
        <f t="shared" si="1"/>
        <v>60</v>
      </c>
      <c r="I9" s="18">
        <f t="shared" si="2"/>
        <v>120</v>
      </c>
      <c r="J9" s="18">
        <v>4</v>
      </c>
      <c r="K9" s="19" t="s">
        <v>19</v>
      </c>
    </row>
    <row r="10" spans="1:16" ht="20.100000000000001" customHeight="1" x14ac:dyDescent="0.25">
      <c r="A10" s="24" t="s">
        <v>198</v>
      </c>
      <c r="B10" s="12" t="s">
        <v>83</v>
      </c>
      <c r="C10" s="57">
        <v>15</v>
      </c>
      <c r="D10" s="18">
        <v>15</v>
      </c>
      <c r="E10" s="18">
        <v>0</v>
      </c>
      <c r="F10" s="18">
        <v>0</v>
      </c>
      <c r="G10" s="18">
        <f t="shared" si="0"/>
        <v>15</v>
      </c>
      <c r="H10" s="18">
        <f t="shared" si="1"/>
        <v>45</v>
      </c>
      <c r="I10" s="18">
        <f t="shared" si="2"/>
        <v>60</v>
      </c>
      <c r="J10" s="18">
        <v>2</v>
      </c>
      <c r="K10" s="19" t="s">
        <v>11</v>
      </c>
    </row>
    <row r="11" spans="1:16" ht="20.100000000000001" customHeight="1" x14ac:dyDescent="0.25">
      <c r="A11" s="24" t="s">
        <v>199</v>
      </c>
      <c r="C11" s="57">
        <f t="shared" ref="C11:J11" si="3">SUM(C3:C10)</f>
        <v>315</v>
      </c>
      <c r="D11" s="57">
        <f t="shared" si="3"/>
        <v>345</v>
      </c>
      <c r="E11" s="57">
        <f t="shared" si="3"/>
        <v>150</v>
      </c>
      <c r="F11" s="57">
        <f t="shared" si="3"/>
        <v>90</v>
      </c>
      <c r="G11" s="57">
        <f t="shared" si="3"/>
        <v>105</v>
      </c>
      <c r="H11" s="57">
        <f t="shared" si="3"/>
        <v>555</v>
      </c>
      <c r="I11" s="57">
        <f t="shared" si="3"/>
        <v>900</v>
      </c>
      <c r="J11" s="57">
        <f t="shared" si="3"/>
        <v>30</v>
      </c>
      <c r="K11" s="19"/>
    </row>
    <row r="12" spans="1:16" ht="20.100000000000001" customHeight="1" x14ac:dyDescent="0.25">
      <c r="A12" s="24" t="s">
        <v>200</v>
      </c>
      <c r="B12" s="16" t="s">
        <v>21</v>
      </c>
      <c r="C12" s="16"/>
      <c r="K12" s="19"/>
    </row>
    <row r="13" spans="1:16" ht="20.100000000000001" customHeight="1" x14ac:dyDescent="0.25">
      <c r="A13" s="24" t="s">
        <v>201</v>
      </c>
      <c r="B13" s="12" t="s">
        <v>23</v>
      </c>
      <c r="C13" s="12">
        <v>45</v>
      </c>
      <c r="D13" s="18">
        <v>60</v>
      </c>
      <c r="E13" s="18">
        <v>45</v>
      </c>
      <c r="F13" s="18">
        <v>15</v>
      </c>
      <c r="G13" s="18">
        <f>D13-E13-F13</f>
        <v>0</v>
      </c>
      <c r="H13" s="18">
        <f>I13-D13</f>
        <v>90</v>
      </c>
      <c r="I13" s="18">
        <f t="shared" ref="I13:I21" si="4">J13*30</f>
        <v>150</v>
      </c>
      <c r="J13" s="18">
        <v>5</v>
      </c>
      <c r="K13" s="19" t="s">
        <v>19</v>
      </c>
    </row>
    <row r="14" spans="1:16" ht="20.100000000000001" customHeight="1" x14ac:dyDescent="0.25">
      <c r="A14" s="24" t="s">
        <v>202</v>
      </c>
      <c r="B14" s="12" t="s">
        <v>16</v>
      </c>
      <c r="C14" s="12">
        <v>30</v>
      </c>
      <c r="D14" s="18">
        <v>45</v>
      </c>
      <c r="E14" s="18">
        <v>15</v>
      </c>
      <c r="F14" s="18">
        <v>30</v>
      </c>
      <c r="G14" s="18">
        <f t="shared" ref="G14:G21" si="5">D14-E14-F14</f>
        <v>0</v>
      </c>
      <c r="H14" s="18">
        <f t="shared" ref="H14:H20" si="6">I14-D14</f>
        <v>75</v>
      </c>
      <c r="I14" s="18">
        <f t="shared" si="4"/>
        <v>120</v>
      </c>
      <c r="J14" s="18">
        <v>4</v>
      </c>
      <c r="K14" s="19" t="s">
        <v>19</v>
      </c>
    </row>
    <row r="15" spans="1:16" ht="20.100000000000001" customHeight="1" x14ac:dyDescent="0.25">
      <c r="A15" s="24" t="s">
        <v>203</v>
      </c>
      <c r="B15" s="12" t="s">
        <v>76</v>
      </c>
      <c r="C15" s="12">
        <v>30</v>
      </c>
      <c r="D15" s="18">
        <v>30</v>
      </c>
      <c r="E15" s="18">
        <v>30</v>
      </c>
      <c r="F15" s="18">
        <v>0</v>
      </c>
      <c r="G15" s="18">
        <f t="shared" si="5"/>
        <v>0</v>
      </c>
      <c r="H15" s="18">
        <f t="shared" si="6"/>
        <v>60</v>
      </c>
      <c r="I15" s="18">
        <f t="shared" si="4"/>
        <v>90</v>
      </c>
      <c r="J15" s="18">
        <v>3</v>
      </c>
      <c r="K15" s="18" t="s">
        <v>11</v>
      </c>
    </row>
    <row r="16" spans="1:16" ht="20.100000000000001" customHeight="1" x14ac:dyDescent="0.25">
      <c r="A16" s="24" t="s">
        <v>204</v>
      </c>
      <c r="B16" s="12" t="s">
        <v>182</v>
      </c>
      <c r="C16" s="12">
        <v>90</v>
      </c>
      <c r="D16" s="18">
        <v>105</v>
      </c>
      <c r="E16" s="18">
        <v>0</v>
      </c>
      <c r="F16" s="18">
        <v>0</v>
      </c>
      <c r="G16" s="18">
        <f t="shared" si="5"/>
        <v>105</v>
      </c>
      <c r="H16" s="18">
        <f t="shared" si="6"/>
        <v>105</v>
      </c>
      <c r="I16" s="18">
        <f t="shared" si="4"/>
        <v>210</v>
      </c>
      <c r="J16" s="18">
        <v>7</v>
      </c>
      <c r="K16" s="19" t="s">
        <v>19</v>
      </c>
    </row>
    <row r="17" spans="1:11" ht="20.100000000000001" customHeight="1" x14ac:dyDescent="0.25">
      <c r="A17" s="24" t="s">
        <v>205</v>
      </c>
      <c r="B17" s="12" t="s">
        <v>183</v>
      </c>
      <c r="C17" s="12">
        <v>30</v>
      </c>
      <c r="D17" s="18">
        <v>45</v>
      </c>
      <c r="E17" s="18">
        <v>30</v>
      </c>
      <c r="F17" s="18">
        <v>15</v>
      </c>
      <c r="G17" s="18">
        <f t="shared" si="5"/>
        <v>0</v>
      </c>
      <c r="H17" s="18">
        <f t="shared" si="6"/>
        <v>75</v>
      </c>
      <c r="I17" s="18">
        <f t="shared" si="4"/>
        <v>120</v>
      </c>
      <c r="J17" s="18">
        <v>4</v>
      </c>
      <c r="K17" s="19" t="s">
        <v>19</v>
      </c>
    </row>
    <row r="18" spans="1:11" ht="20.100000000000001" customHeight="1" x14ac:dyDescent="0.25">
      <c r="A18" s="24" t="s">
        <v>206</v>
      </c>
      <c r="B18" s="12" t="s">
        <v>32</v>
      </c>
      <c r="C18" s="12">
        <v>30</v>
      </c>
      <c r="D18" s="18">
        <v>45</v>
      </c>
      <c r="E18" s="18">
        <v>30</v>
      </c>
      <c r="F18" s="18">
        <v>15</v>
      </c>
      <c r="G18" s="18">
        <f t="shared" si="5"/>
        <v>0</v>
      </c>
      <c r="H18" s="18">
        <f t="shared" si="6"/>
        <v>45</v>
      </c>
      <c r="I18" s="18">
        <f t="shared" si="4"/>
        <v>90</v>
      </c>
      <c r="J18" s="18">
        <v>3</v>
      </c>
      <c r="K18" s="19" t="s">
        <v>19</v>
      </c>
    </row>
    <row r="19" spans="1:11" ht="20.100000000000001" customHeight="1" x14ac:dyDescent="0.25">
      <c r="A19" s="24" t="s">
        <v>207</v>
      </c>
      <c r="B19" s="12" t="s">
        <v>115</v>
      </c>
      <c r="C19" s="12">
        <v>15</v>
      </c>
      <c r="D19" s="18">
        <v>15</v>
      </c>
      <c r="E19" s="18">
        <v>0</v>
      </c>
      <c r="F19" s="18">
        <v>0</v>
      </c>
      <c r="G19" s="18">
        <f t="shared" si="5"/>
        <v>15</v>
      </c>
      <c r="H19" s="18">
        <f t="shared" si="6"/>
        <v>45</v>
      </c>
      <c r="I19" s="18">
        <f t="shared" si="4"/>
        <v>60</v>
      </c>
      <c r="J19" s="18">
        <v>2</v>
      </c>
      <c r="K19" s="19" t="s">
        <v>11</v>
      </c>
    </row>
    <row r="20" spans="1:11" ht="20.100000000000001" customHeight="1" x14ac:dyDescent="0.25">
      <c r="A20" s="24" t="s">
        <v>150</v>
      </c>
      <c r="B20" s="12" t="s">
        <v>208</v>
      </c>
      <c r="C20" s="12">
        <v>15</v>
      </c>
      <c r="D20" s="18">
        <v>15</v>
      </c>
      <c r="E20" s="18">
        <v>0</v>
      </c>
      <c r="F20" s="18">
        <v>0</v>
      </c>
      <c r="G20" s="18">
        <f t="shared" si="5"/>
        <v>15</v>
      </c>
      <c r="H20" s="18">
        <f t="shared" si="6"/>
        <v>45</v>
      </c>
      <c r="I20" s="18">
        <f t="shared" si="4"/>
        <v>60</v>
      </c>
      <c r="J20" s="18">
        <v>2</v>
      </c>
      <c r="K20" s="19" t="s">
        <v>11</v>
      </c>
    </row>
    <row r="21" spans="1:11" ht="20.100000000000001" customHeight="1" x14ac:dyDescent="0.25">
      <c r="A21" s="24" t="s">
        <v>209</v>
      </c>
      <c r="B21" s="12" t="s">
        <v>27</v>
      </c>
      <c r="C21" s="12">
        <v>30</v>
      </c>
      <c r="D21" s="18">
        <v>30</v>
      </c>
      <c r="E21" s="18">
        <v>0</v>
      </c>
      <c r="F21" s="18">
        <v>0</v>
      </c>
      <c r="G21" s="18">
        <f t="shared" si="5"/>
        <v>30</v>
      </c>
      <c r="H21" s="18">
        <v>0</v>
      </c>
      <c r="I21" s="18">
        <f t="shared" si="4"/>
        <v>0</v>
      </c>
      <c r="J21" s="18">
        <v>0</v>
      </c>
      <c r="K21" s="18" t="s">
        <v>14</v>
      </c>
    </row>
    <row r="22" spans="1:11" ht="20.100000000000001" customHeight="1" x14ac:dyDescent="0.25">
      <c r="A22" s="24" t="s">
        <v>210</v>
      </c>
      <c r="C22" s="57">
        <f t="shared" ref="C22:J22" si="7">SUM(C13:C20)</f>
        <v>285</v>
      </c>
      <c r="D22" s="57">
        <f t="shared" si="7"/>
        <v>360</v>
      </c>
      <c r="E22" s="57">
        <f t="shared" si="7"/>
        <v>150</v>
      </c>
      <c r="F22" s="57">
        <f t="shared" si="7"/>
        <v>75</v>
      </c>
      <c r="G22" s="57">
        <f t="shared" si="7"/>
        <v>135</v>
      </c>
      <c r="H22" s="57">
        <f t="shared" si="7"/>
        <v>540</v>
      </c>
      <c r="I22" s="57">
        <f t="shared" si="7"/>
        <v>900</v>
      </c>
      <c r="J22" s="57">
        <f t="shared" si="7"/>
        <v>30</v>
      </c>
      <c r="K22" s="19"/>
    </row>
    <row r="23" spans="1:11" ht="20.100000000000001" customHeight="1" x14ac:dyDescent="0.25">
      <c r="A23" s="24" t="s">
        <v>211</v>
      </c>
      <c r="B23" s="16" t="s">
        <v>28</v>
      </c>
      <c r="C23" s="16"/>
      <c r="K23" s="19"/>
    </row>
    <row r="24" spans="1:11" ht="20.100000000000001" customHeight="1" x14ac:dyDescent="0.25">
      <c r="A24" s="24" t="s">
        <v>212</v>
      </c>
      <c r="B24" s="12" t="s">
        <v>33</v>
      </c>
      <c r="C24" s="12">
        <v>30</v>
      </c>
      <c r="D24" s="18">
        <v>30</v>
      </c>
      <c r="E24" s="18">
        <v>30</v>
      </c>
      <c r="F24" s="18">
        <v>0</v>
      </c>
      <c r="G24" s="18">
        <f>D24-E24-F24</f>
        <v>0</v>
      </c>
      <c r="H24" s="18">
        <f>I24-D24</f>
        <v>60</v>
      </c>
      <c r="I24" s="18">
        <f t="shared" ref="I24:I32" si="8">J24*30</f>
        <v>90</v>
      </c>
      <c r="J24" s="18">
        <v>3</v>
      </c>
      <c r="K24" s="18" t="s">
        <v>14</v>
      </c>
    </row>
    <row r="25" spans="1:11" ht="20.100000000000001" customHeight="1" x14ac:dyDescent="0.25">
      <c r="A25" s="24" t="s">
        <v>213</v>
      </c>
      <c r="B25" s="12" t="s">
        <v>214</v>
      </c>
      <c r="C25" s="12">
        <v>15</v>
      </c>
      <c r="D25" s="18">
        <v>30</v>
      </c>
      <c r="E25" s="18">
        <v>30</v>
      </c>
      <c r="F25" s="18">
        <v>0</v>
      </c>
      <c r="G25" s="18">
        <f t="shared" ref="G25:G32" si="9">D25-E25-F25</f>
        <v>0</v>
      </c>
      <c r="H25" s="18">
        <f t="shared" ref="H25:H31" si="10">I25-D25</f>
        <v>60</v>
      </c>
      <c r="I25" s="18">
        <f t="shared" si="8"/>
        <v>90</v>
      </c>
      <c r="J25" s="18">
        <v>3</v>
      </c>
      <c r="K25" s="19" t="s">
        <v>19</v>
      </c>
    </row>
    <row r="26" spans="1:11" ht="20.100000000000001" customHeight="1" x14ac:dyDescent="0.25">
      <c r="A26" s="24" t="s">
        <v>215</v>
      </c>
      <c r="B26" s="12" t="s">
        <v>216</v>
      </c>
      <c r="C26" s="12">
        <v>30</v>
      </c>
      <c r="D26" s="18">
        <v>30</v>
      </c>
      <c r="E26" s="18">
        <v>15</v>
      </c>
      <c r="F26" s="18">
        <v>15</v>
      </c>
      <c r="G26" s="18">
        <f t="shared" si="9"/>
        <v>0</v>
      </c>
      <c r="H26" s="18">
        <f t="shared" si="10"/>
        <v>60</v>
      </c>
      <c r="I26" s="18">
        <f t="shared" si="8"/>
        <v>90</v>
      </c>
      <c r="J26" s="18">
        <v>3</v>
      </c>
      <c r="K26" s="18" t="s">
        <v>19</v>
      </c>
    </row>
    <row r="27" spans="1:11" ht="20.100000000000001" customHeight="1" x14ac:dyDescent="0.25">
      <c r="A27" s="24" t="s">
        <v>138</v>
      </c>
      <c r="B27" s="12" t="s">
        <v>35</v>
      </c>
      <c r="C27" s="12">
        <v>60</v>
      </c>
      <c r="D27" s="18">
        <v>60</v>
      </c>
      <c r="E27" s="18">
        <v>45</v>
      </c>
      <c r="F27" s="18">
        <v>15</v>
      </c>
      <c r="G27" s="18">
        <f t="shared" si="9"/>
        <v>0</v>
      </c>
      <c r="H27" s="18">
        <f t="shared" si="10"/>
        <v>60</v>
      </c>
      <c r="I27" s="18">
        <f t="shared" si="8"/>
        <v>120</v>
      </c>
      <c r="J27" s="18">
        <v>4</v>
      </c>
      <c r="K27" s="19" t="s">
        <v>19</v>
      </c>
    </row>
    <row r="28" spans="1:11" ht="20.100000000000001" customHeight="1" x14ac:dyDescent="0.25">
      <c r="A28" s="24" t="s">
        <v>217</v>
      </c>
      <c r="B28" s="12" t="s">
        <v>182</v>
      </c>
      <c r="C28" s="12">
        <v>90</v>
      </c>
      <c r="D28" s="18">
        <v>90</v>
      </c>
      <c r="E28" s="18">
        <v>0</v>
      </c>
      <c r="F28" s="18">
        <v>0</v>
      </c>
      <c r="G28" s="18">
        <f t="shared" si="9"/>
        <v>90</v>
      </c>
      <c r="H28" s="18">
        <f t="shared" si="10"/>
        <v>150</v>
      </c>
      <c r="I28" s="18">
        <f t="shared" si="8"/>
        <v>240</v>
      </c>
      <c r="J28" s="18">
        <v>8</v>
      </c>
      <c r="K28" s="18" t="s">
        <v>14</v>
      </c>
    </row>
    <row r="29" spans="1:11" ht="20.100000000000001" customHeight="1" x14ac:dyDescent="0.25">
      <c r="A29" s="24" t="s">
        <v>139</v>
      </c>
      <c r="B29" s="12" t="s">
        <v>30</v>
      </c>
      <c r="C29" s="12">
        <v>45</v>
      </c>
      <c r="D29" s="18">
        <v>45</v>
      </c>
      <c r="E29" s="18">
        <v>45</v>
      </c>
      <c r="F29" s="18">
        <v>0</v>
      </c>
      <c r="G29" s="18">
        <f t="shared" si="9"/>
        <v>0</v>
      </c>
      <c r="H29" s="18">
        <f t="shared" si="10"/>
        <v>45</v>
      </c>
      <c r="I29" s="18">
        <f t="shared" si="8"/>
        <v>90</v>
      </c>
      <c r="J29" s="18">
        <v>3</v>
      </c>
      <c r="K29" s="19" t="s">
        <v>19</v>
      </c>
    </row>
    <row r="30" spans="1:11" ht="20.100000000000001" customHeight="1" x14ac:dyDescent="0.25">
      <c r="A30" s="24" t="s">
        <v>218</v>
      </c>
      <c r="B30" s="12" t="s">
        <v>184</v>
      </c>
      <c r="C30" s="12">
        <v>30</v>
      </c>
      <c r="D30" s="18">
        <v>45</v>
      </c>
      <c r="E30" s="18">
        <v>30</v>
      </c>
      <c r="F30" s="18">
        <v>15</v>
      </c>
      <c r="G30" s="18">
        <f t="shared" si="9"/>
        <v>0</v>
      </c>
      <c r="H30" s="18">
        <f t="shared" si="10"/>
        <v>45</v>
      </c>
      <c r="I30" s="18">
        <f t="shared" si="8"/>
        <v>90</v>
      </c>
      <c r="J30" s="18">
        <v>3</v>
      </c>
      <c r="K30" s="19" t="s">
        <v>19</v>
      </c>
    </row>
    <row r="31" spans="1:11" ht="20.100000000000001" customHeight="1" x14ac:dyDescent="0.25">
      <c r="A31" s="24" t="s">
        <v>219</v>
      </c>
      <c r="B31" s="12" t="s">
        <v>26</v>
      </c>
      <c r="C31" s="12">
        <v>30</v>
      </c>
      <c r="D31" s="18">
        <v>45</v>
      </c>
      <c r="E31" s="18">
        <v>30</v>
      </c>
      <c r="F31" s="18">
        <v>15</v>
      </c>
      <c r="G31" s="18">
        <f t="shared" si="9"/>
        <v>0</v>
      </c>
      <c r="H31" s="18">
        <f t="shared" si="10"/>
        <v>45</v>
      </c>
      <c r="I31" s="18">
        <f t="shared" si="8"/>
        <v>90</v>
      </c>
      <c r="J31" s="18">
        <v>3</v>
      </c>
      <c r="K31" s="19" t="s">
        <v>19</v>
      </c>
    </row>
    <row r="32" spans="1:11" ht="20.100000000000001" customHeight="1" x14ac:dyDescent="0.25">
      <c r="A32" s="24" t="s">
        <v>220</v>
      </c>
      <c r="B32" s="12" t="s">
        <v>27</v>
      </c>
      <c r="C32" s="12">
        <v>30</v>
      </c>
      <c r="D32" s="18">
        <v>30</v>
      </c>
      <c r="E32" s="18">
        <v>0</v>
      </c>
      <c r="F32" s="18">
        <v>0</v>
      </c>
      <c r="G32" s="18">
        <f t="shared" si="9"/>
        <v>30</v>
      </c>
      <c r="H32" s="18">
        <v>0</v>
      </c>
      <c r="I32" s="18">
        <f t="shared" si="8"/>
        <v>0</v>
      </c>
      <c r="J32" s="8">
        <v>0</v>
      </c>
      <c r="K32" s="18" t="s">
        <v>14</v>
      </c>
    </row>
    <row r="33" spans="1:11" ht="20.100000000000001" customHeight="1" x14ac:dyDescent="0.25">
      <c r="A33" s="24" t="s">
        <v>221</v>
      </c>
      <c r="C33" s="57">
        <f>SUM(C24:C31)</f>
        <v>330</v>
      </c>
      <c r="D33" s="57">
        <f>SUM(D24:D31)</f>
        <v>375</v>
      </c>
      <c r="E33" s="57">
        <f t="shared" ref="E33:J33" si="11">SUM(E24:E31)</f>
        <v>225</v>
      </c>
      <c r="F33" s="57">
        <f t="shared" si="11"/>
        <v>60</v>
      </c>
      <c r="G33" s="57">
        <f t="shared" si="11"/>
        <v>90</v>
      </c>
      <c r="H33" s="57">
        <f t="shared" si="11"/>
        <v>525</v>
      </c>
      <c r="I33" s="57">
        <f t="shared" si="11"/>
        <v>900</v>
      </c>
      <c r="J33" s="57">
        <f t="shared" si="11"/>
        <v>30</v>
      </c>
      <c r="K33" s="19"/>
    </row>
    <row r="34" spans="1:11" ht="20.100000000000001" customHeight="1" x14ac:dyDescent="0.25">
      <c r="A34" s="24" t="s">
        <v>222</v>
      </c>
      <c r="B34" s="16" t="s">
        <v>37</v>
      </c>
      <c r="C34" s="16"/>
      <c r="J34" s="18"/>
      <c r="K34" s="19"/>
    </row>
    <row r="35" spans="1:11" ht="20.100000000000001" customHeight="1" x14ac:dyDescent="0.25">
      <c r="A35" s="24" t="s">
        <v>223</v>
      </c>
      <c r="B35" s="12" t="s">
        <v>141</v>
      </c>
      <c r="C35" s="12">
        <v>45</v>
      </c>
      <c r="D35" s="18">
        <v>45</v>
      </c>
      <c r="E35" s="18">
        <v>30</v>
      </c>
      <c r="F35" s="18">
        <v>15</v>
      </c>
      <c r="G35" s="18">
        <f>D35-E35-F35</f>
        <v>0</v>
      </c>
      <c r="H35" s="18">
        <f>I35-D35</f>
        <v>75</v>
      </c>
      <c r="I35" s="18">
        <f t="shared" ref="I35:I43" si="12">J35*30</f>
        <v>120</v>
      </c>
      <c r="J35" s="18">
        <v>4</v>
      </c>
      <c r="K35" s="19" t="s">
        <v>14</v>
      </c>
    </row>
    <row r="36" spans="1:11" ht="20.100000000000001" customHeight="1" x14ac:dyDescent="0.25">
      <c r="A36" s="24" t="s">
        <v>224</v>
      </c>
      <c r="B36" s="12" t="s">
        <v>33</v>
      </c>
      <c r="C36" s="12">
        <v>30</v>
      </c>
      <c r="D36" s="18">
        <v>45</v>
      </c>
      <c r="E36" s="18">
        <v>30</v>
      </c>
      <c r="F36" s="18">
        <v>15</v>
      </c>
      <c r="G36" s="18">
        <f t="shared" ref="G36:G43" si="13">D36-E36-F36</f>
        <v>0</v>
      </c>
      <c r="H36" s="18">
        <f t="shared" ref="H36:H43" si="14">I36-D36</f>
        <v>45</v>
      </c>
      <c r="I36" s="18">
        <f t="shared" si="12"/>
        <v>90</v>
      </c>
      <c r="J36" s="18">
        <v>3</v>
      </c>
      <c r="K36" s="19" t="s">
        <v>19</v>
      </c>
    </row>
    <row r="37" spans="1:11" ht="20.100000000000001" customHeight="1" x14ac:dyDescent="0.25">
      <c r="A37" s="24" t="s">
        <v>225</v>
      </c>
      <c r="B37" s="12" t="s">
        <v>66</v>
      </c>
      <c r="C37" s="12">
        <v>30</v>
      </c>
      <c r="D37" s="18">
        <v>45</v>
      </c>
      <c r="E37" s="18">
        <v>30</v>
      </c>
      <c r="F37" s="18">
        <v>15</v>
      </c>
      <c r="G37" s="18">
        <f t="shared" si="13"/>
        <v>0</v>
      </c>
      <c r="H37" s="18">
        <f t="shared" si="14"/>
        <v>45</v>
      </c>
      <c r="I37" s="18">
        <f t="shared" si="12"/>
        <v>90</v>
      </c>
      <c r="J37" s="18">
        <v>3</v>
      </c>
      <c r="K37" s="18" t="s">
        <v>19</v>
      </c>
    </row>
    <row r="38" spans="1:11" ht="20.100000000000001" customHeight="1" x14ac:dyDescent="0.25">
      <c r="A38" s="24" t="s">
        <v>226</v>
      </c>
      <c r="B38" s="12" t="s">
        <v>227</v>
      </c>
      <c r="C38" s="12">
        <v>30</v>
      </c>
      <c r="D38" s="18">
        <v>30</v>
      </c>
      <c r="E38" s="18">
        <v>15</v>
      </c>
      <c r="F38" s="18">
        <v>15</v>
      </c>
      <c r="G38" s="18">
        <f t="shared" si="13"/>
        <v>0</v>
      </c>
      <c r="H38" s="18">
        <f t="shared" si="14"/>
        <v>60</v>
      </c>
      <c r="I38" s="18">
        <f t="shared" si="12"/>
        <v>90</v>
      </c>
      <c r="J38" s="18">
        <v>3</v>
      </c>
      <c r="K38" s="19" t="s">
        <v>19</v>
      </c>
    </row>
    <row r="39" spans="1:11" ht="20.100000000000001" customHeight="1" x14ac:dyDescent="0.25">
      <c r="A39" s="24" t="s">
        <v>228</v>
      </c>
      <c r="B39" s="12" t="s">
        <v>182</v>
      </c>
      <c r="C39" s="12">
        <v>90</v>
      </c>
      <c r="D39" s="18">
        <v>75</v>
      </c>
      <c r="E39" s="18">
        <v>0</v>
      </c>
      <c r="F39" s="18">
        <v>0</v>
      </c>
      <c r="G39" s="18">
        <f t="shared" si="13"/>
        <v>75</v>
      </c>
      <c r="H39" s="18">
        <f t="shared" si="14"/>
        <v>135</v>
      </c>
      <c r="I39" s="18">
        <f t="shared" si="12"/>
        <v>210</v>
      </c>
      <c r="J39" s="18">
        <v>7</v>
      </c>
      <c r="K39" s="19" t="s">
        <v>19</v>
      </c>
    </row>
    <row r="40" spans="1:11" ht="20.100000000000001" customHeight="1" x14ac:dyDescent="0.25">
      <c r="A40" s="72" t="s">
        <v>229</v>
      </c>
      <c r="B40" s="12" t="s">
        <v>142</v>
      </c>
      <c r="C40" s="12">
        <v>60</v>
      </c>
      <c r="D40" s="18">
        <v>30</v>
      </c>
      <c r="E40" s="18">
        <v>15</v>
      </c>
      <c r="F40" s="18">
        <v>15</v>
      </c>
      <c r="G40" s="18">
        <f t="shared" si="13"/>
        <v>0</v>
      </c>
      <c r="H40" s="18">
        <f t="shared" si="14"/>
        <v>90</v>
      </c>
      <c r="I40" s="18">
        <f t="shared" si="12"/>
        <v>120</v>
      </c>
      <c r="J40" s="18">
        <v>4</v>
      </c>
      <c r="K40" s="18" t="s">
        <v>14</v>
      </c>
    </row>
    <row r="41" spans="1:11" ht="17.100000000000001" customHeight="1" x14ac:dyDescent="0.25">
      <c r="A41" s="72" t="s">
        <v>230</v>
      </c>
      <c r="B41" s="12" t="s">
        <v>231</v>
      </c>
      <c r="C41" s="12">
        <v>30</v>
      </c>
      <c r="D41" s="18">
        <v>30</v>
      </c>
      <c r="E41" s="18">
        <v>15</v>
      </c>
      <c r="F41" s="18">
        <v>15</v>
      </c>
      <c r="G41" s="18">
        <f t="shared" si="13"/>
        <v>0</v>
      </c>
      <c r="H41" s="18">
        <f t="shared" si="14"/>
        <v>30</v>
      </c>
      <c r="I41" s="18">
        <f t="shared" si="12"/>
        <v>60</v>
      </c>
      <c r="J41" s="18">
        <v>2</v>
      </c>
      <c r="K41" s="18" t="s">
        <v>14</v>
      </c>
    </row>
    <row r="42" spans="1:11" ht="17.100000000000001" customHeight="1" x14ac:dyDescent="0.25">
      <c r="A42" s="24" t="s">
        <v>232</v>
      </c>
      <c r="B42" s="12" t="s">
        <v>41</v>
      </c>
      <c r="C42" s="12">
        <v>30</v>
      </c>
      <c r="D42" s="18">
        <v>45</v>
      </c>
      <c r="E42" s="18">
        <v>30</v>
      </c>
      <c r="F42" s="18">
        <v>15</v>
      </c>
      <c r="G42" s="18">
        <f t="shared" si="13"/>
        <v>0</v>
      </c>
      <c r="H42" s="18">
        <f t="shared" si="14"/>
        <v>15</v>
      </c>
      <c r="I42" s="18">
        <f t="shared" si="12"/>
        <v>60</v>
      </c>
      <c r="J42" s="18">
        <v>2</v>
      </c>
      <c r="K42" s="18" t="s">
        <v>14</v>
      </c>
    </row>
    <row r="43" spans="1:11" x14ac:dyDescent="0.25">
      <c r="A43" s="24" t="s">
        <v>233</v>
      </c>
      <c r="B43" s="12" t="s">
        <v>87</v>
      </c>
      <c r="C43" s="12">
        <v>30</v>
      </c>
      <c r="D43" s="18">
        <v>15</v>
      </c>
      <c r="E43" s="18">
        <v>15</v>
      </c>
      <c r="F43" s="18">
        <v>0</v>
      </c>
      <c r="G43" s="18">
        <f t="shared" si="13"/>
        <v>0</v>
      </c>
      <c r="H43" s="18">
        <f t="shared" si="14"/>
        <v>45</v>
      </c>
      <c r="I43" s="18">
        <f t="shared" si="12"/>
        <v>60</v>
      </c>
      <c r="J43" s="18">
        <v>2</v>
      </c>
      <c r="K43" s="19" t="s">
        <v>19</v>
      </c>
    </row>
    <row r="44" spans="1:11" x14ac:dyDescent="0.25">
      <c r="A44" s="24" t="s">
        <v>234</v>
      </c>
      <c r="C44" s="57">
        <f t="shared" ref="C44:J44" si="15">SUM(C35:C43)</f>
        <v>375</v>
      </c>
      <c r="D44" s="57">
        <f t="shared" si="15"/>
        <v>360</v>
      </c>
      <c r="E44" s="57">
        <f t="shared" si="15"/>
        <v>180</v>
      </c>
      <c r="F44" s="57">
        <f t="shared" si="15"/>
        <v>105</v>
      </c>
      <c r="G44" s="57">
        <f t="shared" si="15"/>
        <v>75</v>
      </c>
      <c r="H44" s="57">
        <f t="shared" si="15"/>
        <v>540</v>
      </c>
      <c r="I44" s="57">
        <f t="shared" si="15"/>
        <v>900</v>
      </c>
      <c r="J44" s="57">
        <f t="shared" si="15"/>
        <v>30</v>
      </c>
      <c r="K44" s="19"/>
    </row>
    <row r="45" spans="1:11" x14ac:dyDescent="0.25">
      <c r="B45" s="16" t="s">
        <v>188</v>
      </c>
      <c r="C45" s="16" t="s">
        <v>162</v>
      </c>
      <c r="D45" s="17" t="s">
        <v>1</v>
      </c>
      <c r="E45" s="17" t="s">
        <v>2</v>
      </c>
      <c r="F45" s="17" t="s">
        <v>3</v>
      </c>
      <c r="G45" s="17" t="s">
        <v>4</v>
      </c>
      <c r="H45" s="17" t="s">
        <v>5</v>
      </c>
      <c r="I45" s="17" t="s">
        <v>6</v>
      </c>
      <c r="J45" s="17" t="s">
        <v>7</v>
      </c>
      <c r="K45" s="17" t="s">
        <v>8</v>
      </c>
    </row>
    <row r="46" spans="1:11" x14ac:dyDescent="0.25">
      <c r="B46" s="16" t="s">
        <v>42</v>
      </c>
      <c r="C46" s="16"/>
      <c r="K46" s="19"/>
    </row>
    <row r="47" spans="1:11" x14ac:dyDescent="0.25">
      <c r="A47" s="24" t="s">
        <v>235</v>
      </c>
      <c r="B47" s="12" t="s">
        <v>141</v>
      </c>
      <c r="C47" s="12">
        <v>30</v>
      </c>
      <c r="D47" s="18">
        <v>60</v>
      </c>
      <c r="E47" s="18">
        <v>30</v>
      </c>
      <c r="F47" s="18">
        <v>30</v>
      </c>
      <c r="G47" s="18">
        <f>D47-E47-F47</f>
        <v>0</v>
      </c>
      <c r="H47" s="18">
        <f>I47-D47</f>
        <v>60</v>
      </c>
      <c r="I47" s="18">
        <f t="shared" ref="I47:I56" si="16">J47*30</f>
        <v>120</v>
      </c>
      <c r="J47" s="18">
        <v>4</v>
      </c>
      <c r="K47" s="19" t="s">
        <v>19</v>
      </c>
    </row>
    <row r="48" spans="1:11" ht="12.95" customHeight="1" x14ac:dyDescent="0.25">
      <c r="A48" s="24" t="s">
        <v>236</v>
      </c>
      <c r="B48" s="12" t="s">
        <v>44</v>
      </c>
      <c r="C48" s="12">
        <v>30</v>
      </c>
      <c r="D48" s="18">
        <v>30</v>
      </c>
      <c r="E48" s="18">
        <v>30</v>
      </c>
      <c r="F48" s="18">
        <v>0</v>
      </c>
      <c r="G48" s="18">
        <f t="shared" ref="G48:G56" si="17">D48-E48-F48</f>
        <v>0</v>
      </c>
      <c r="H48" s="18">
        <f t="shared" ref="H48:H56" si="18">I48-D48</f>
        <v>30</v>
      </c>
      <c r="I48" s="18">
        <f t="shared" si="16"/>
        <v>60</v>
      </c>
      <c r="J48" s="18">
        <v>2</v>
      </c>
      <c r="K48" s="18" t="s">
        <v>14</v>
      </c>
    </row>
    <row r="49" spans="1:11" ht="12.95" customHeight="1" x14ac:dyDescent="0.25">
      <c r="A49" s="24" t="s">
        <v>237</v>
      </c>
      <c r="B49" s="12" t="s">
        <v>238</v>
      </c>
      <c r="C49" s="12">
        <v>45</v>
      </c>
      <c r="D49" s="18">
        <v>15</v>
      </c>
      <c r="E49" s="18">
        <v>15</v>
      </c>
      <c r="F49" s="18">
        <v>0</v>
      </c>
      <c r="G49" s="18">
        <f t="shared" si="17"/>
        <v>0</v>
      </c>
      <c r="H49" s="18">
        <f t="shared" si="18"/>
        <v>45</v>
      </c>
      <c r="I49" s="18">
        <f t="shared" si="16"/>
        <v>60</v>
      </c>
      <c r="J49" s="18">
        <v>2</v>
      </c>
      <c r="K49" s="18" t="s">
        <v>19</v>
      </c>
    </row>
    <row r="50" spans="1:11" ht="12.95" customHeight="1" x14ac:dyDescent="0.25">
      <c r="A50" s="24" t="s">
        <v>239</v>
      </c>
      <c r="B50" s="12" t="s">
        <v>45</v>
      </c>
      <c r="C50" s="12">
        <v>45</v>
      </c>
      <c r="D50" s="18">
        <v>30</v>
      </c>
      <c r="E50" s="18">
        <v>30</v>
      </c>
      <c r="F50" s="18">
        <v>0</v>
      </c>
      <c r="G50" s="18">
        <f t="shared" si="17"/>
        <v>0</v>
      </c>
      <c r="H50" s="18">
        <f t="shared" si="18"/>
        <v>30</v>
      </c>
      <c r="I50" s="18">
        <f t="shared" si="16"/>
        <v>60</v>
      </c>
      <c r="J50" s="18">
        <v>2</v>
      </c>
      <c r="K50" s="18" t="s">
        <v>14</v>
      </c>
    </row>
    <row r="51" spans="1:11" ht="12.95" customHeight="1" x14ac:dyDescent="0.25">
      <c r="B51" s="12" t="s">
        <v>142</v>
      </c>
      <c r="C51" s="12">
        <v>60</v>
      </c>
      <c r="D51" s="18">
        <v>30</v>
      </c>
      <c r="E51" s="18">
        <v>15</v>
      </c>
      <c r="F51" s="18">
        <v>15</v>
      </c>
      <c r="G51" s="18">
        <f t="shared" si="17"/>
        <v>0</v>
      </c>
      <c r="H51" s="18">
        <f t="shared" si="18"/>
        <v>30</v>
      </c>
      <c r="I51" s="18">
        <f t="shared" si="16"/>
        <v>60</v>
      </c>
      <c r="J51" s="18">
        <v>2</v>
      </c>
      <c r="K51" s="18" t="s">
        <v>19</v>
      </c>
    </row>
    <row r="52" spans="1:11" ht="12.95" customHeight="1" x14ac:dyDescent="0.25">
      <c r="A52" s="24" t="s">
        <v>240</v>
      </c>
      <c r="B52" s="12" t="s">
        <v>182</v>
      </c>
      <c r="C52" s="12">
        <v>90</v>
      </c>
      <c r="D52" s="18">
        <v>105</v>
      </c>
      <c r="E52" s="18">
        <v>0</v>
      </c>
      <c r="F52" s="18">
        <v>0</v>
      </c>
      <c r="G52" s="18">
        <f t="shared" si="17"/>
        <v>105</v>
      </c>
      <c r="H52" s="18">
        <f t="shared" si="18"/>
        <v>105</v>
      </c>
      <c r="I52" s="18">
        <f t="shared" si="16"/>
        <v>210</v>
      </c>
      <c r="J52" s="18">
        <v>7</v>
      </c>
      <c r="K52" s="18" t="s">
        <v>14</v>
      </c>
    </row>
    <row r="53" spans="1:11" x14ac:dyDescent="0.25">
      <c r="A53" s="24" t="s">
        <v>241</v>
      </c>
      <c r="B53" s="12" t="s">
        <v>242</v>
      </c>
      <c r="C53" s="12">
        <v>30</v>
      </c>
      <c r="D53" s="18">
        <v>15</v>
      </c>
      <c r="E53" s="18">
        <v>15</v>
      </c>
      <c r="F53" s="18">
        <v>0</v>
      </c>
      <c r="G53" s="18">
        <f t="shared" si="17"/>
        <v>0</v>
      </c>
      <c r="H53" s="18">
        <f t="shared" si="18"/>
        <v>45</v>
      </c>
      <c r="I53" s="18">
        <f t="shared" si="16"/>
        <v>60</v>
      </c>
      <c r="J53" s="18">
        <v>2</v>
      </c>
      <c r="K53" s="19" t="s">
        <v>19</v>
      </c>
    </row>
    <row r="54" spans="1:11" ht="12.95" customHeight="1" x14ac:dyDescent="0.25">
      <c r="A54" s="24" t="s">
        <v>243</v>
      </c>
      <c r="B54" s="12" t="s">
        <v>244</v>
      </c>
      <c r="C54" s="12">
        <v>30</v>
      </c>
      <c r="D54" s="18">
        <v>30</v>
      </c>
      <c r="E54" s="18">
        <v>15</v>
      </c>
      <c r="F54" s="18">
        <v>15</v>
      </c>
      <c r="G54" s="18">
        <f t="shared" si="17"/>
        <v>0</v>
      </c>
      <c r="H54" s="18">
        <f t="shared" si="18"/>
        <v>60</v>
      </c>
      <c r="I54" s="18">
        <f t="shared" si="16"/>
        <v>90</v>
      </c>
      <c r="J54" s="18">
        <v>3</v>
      </c>
      <c r="K54" s="18" t="s">
        <v>14</v>
      </c>
    </row>
    <row r="55" spans="1:11" x14ac:dyDescent="0.25">
      <c r="A55" s="24" t="s">
        <v>245</v>
      </c>
      <c r="B55" s="12" t="s">
        <v>231</v>
      </c>
      <c r="C55" s="12">
        <v>30</v>
      </c>
      <c r="D55" s="18">
        <v>30</v>
      </c>
      <c r="E55" s="18">
        <v>15</v>
      </c>
      <c r="F55" s="18">
        <v>15</v>
      </c>
      <c r="G55" s="18">
        <f t="shared" si="17"/>
        <v>0</v>
      </c>
      <c r="H55" s="18">
        <f t="shared" si="18"/>
        <v>60</v>
      </c>
      <c r="I55" s="18">
        <f t="shared" si="16"/>
        <v>90</v>
      </c>
      <c r="J55" s="18">
        <v>3</v>
      </c>
      <c r="K55" s="19" t="s">
        <v>19</v>
      </c>
    </row>
    <row r="56" spans="1:11" x14ac:dyDescent="0.25">
      <c r="A56" s="24" t="s">
        <v>246</v>
      </c>
      <c r="B56" s="12" t="s">
        <v>41</v>
      </c>
      <c r="C56" s="12">
        <v>45</v>
      </c>
      <c r="D56" s="18">
        <v>45</v>
      </c>
      <c r="E56" s="18">
        <v>30</v>
      </c>
      <c r="F56" s="18">
        <v>15</v>
      </c>
      <c r="G56" s="18">
        <f t="shared" si="17"/>
        <v>0</v>
      </c>
      <c r="H56" s="18">
        <f t="shared" si="18"/>
        <v>45</v>
      </c>
      <c r="I56" s="18">
        <f t="shared" si="16"/>
        <v>90</v>
      </c>
      <c r="J56" s="18">
        <v>3</v>
      </c>
      <c r="K56" s="19" t="s">
        <v>19</v>
      </c>
    </row>
    <row r="57" spans="1:11" x14ac:dyDescent="0.25">
      <c r="A57" s="24" t="s">
        <v>247</v>
      </c>
      <c r="C57" s="57">
        <f>SUM(C47:C56)</f>
        <v>435</v>
      </c>
      <c r="D57" s="57">
        <f t="shared" ref="D57:J57" si="19">SUM(D47:D56)</f>
        <v>390</v>
      </c>
      <c r="E57" s="57">
        <f t="shared" si="19"/>
        <v>195</v>
      </c>
      <c r="F57" s="57">
        <f t="shared" si="19"/>
        <v>90</v>
      </c>
      <c r="G57" s="57">
        <f t="shared" si="19"/>
        <v>105</v>
      </c>
      <c r="H57" s="57">
        <f t="shared" si="19"/>
        <v>510</v>
      </c>
      <c r="I57" s="57">
        <f t="shared" si="19"/>
        <v>900</v>
      </c>
      <c r="J57" s="57">
        <f t="shared" si="19"/>
        <v>30</v>
      </c>
      <c r="K57" s="19"/>
    </row>
    <row r="58" spans="1:11" x14ac:dyDescent="0.25">
      <c r="A58" s="24" t="s">
        <v>248</v>
      </c>
      <c r="B58" s="16" t="s">
        <v>49</v>
      </c>
      <c r="C58" s="16"/>
      <c r="K58" s="19"/>
    </row>
    <row r="59" spans="1:11" x14ac:dyDescent="0.25">
      <c r="A59" s="24" t="s">
        <v>249</v>
      </c>
      <c r="B59" s="12" t="s">
        <v>44</v>
      </c>
      <c r="C59" s="12">
        <v>45</v>
      </c>
      <c r="D59" s="18">
        <v>60</v>
      </c>
      <c r="E59" s="18">
        <v>30</v>
      </c>
      <c r="F59" s="18">
        <v>30</v>
      </c>
      <c r="G59" s="18">
        <f>D59-E59-F59</f>
        <v>0</v>
      </c>
      <c r="H59" s="18">
        <f>I59-D59</f>
        <v>60</v>
      </c>
      <c r="I59" s="18">
        <f t="shared" ref="I59:I68" si="20">J59*30</f>
        <v>120</v>
      </c>
      <c r="J59" s="18">
        <v>4</v>
      </c>
      <c r="K59" s="19" t="s">
        <v>19</v>
      </c>
    </row>
    <row r="60" spans="1:11" x14ac:dyDescent="0.25">
      <c r="A60" s="24" t="s">
        <v>250</v>
      </c>
      <c r="B60" s="12" t="s">
        <v>238</v>
      </c>
      <c r="C60" s="12">
        <v>0</v>
      </c>
      <c r="D60" s="18">
        <v>15</v>
      </c>
      <c r="E60" s="18">
        <v>15</v>
      </c>
      <c r="F60" s="18">
        <v>0</v>
      </c>
      <c r="G60" s="18">
        <f t="shared" ref="G60:G68" si="21">D60-E60-F60</f>
        <v>0</v>
      </c>
      <c r="H60" s="18">
        <f t="shared" ref="H60:H68" si="22">I60-D60</f>
        <v>45</v>
      </c>
      <c r="I60" s="18">
        <f t="shared" si="20"/>
        <v>60</v>
      </c>
      <c r="J60" s="18">
        <v>2</v>
      </c>
      <c r="K60" s="19" t="s">
        <v>19</v>
      </c>
    </row>
    <row r="61" spans="1:11" x14ac:dyDescent="0.25">
      <c r="A61" s="24" t="s">
        <v>251</v>
      </c>
      <c r="B61" s="12" t="s">
        <v>45</v>
      </c>
      <c r="C61" s="12">
        <v>45</v>
      </c>
      <c r="D61" s="18">
        <v>45</v>
      </c>
      <c r="E61" s="18">
        <v>30</v>
      </c>
      <c r="F61" s="18">
        <v>15</v>
      </c>
      <c r="G61" s="18">
        <f t="shared" si="21"/>
        <v>0</v>
      </c>
      <c r="H61" s="18">
        <f t="shared" si="22"/>
        <v>75</v>
      </c>
      <c r="I61" s="18">
        <f t="shared" si="20"/>
        <v>120</v>
      </c>
      <c r="J61" s="18">
        <v>4</v>
      </c>
      <c r="K61" s="19" t="s">
        <v>19</v>
      </c>
    </row>
    <row r="62" spans="1:11" x14ac:dyDescent="0.25">
      <c r="A62" s="24" t="s">
        <v>252</v>
      </c>
      <c r="B62" s="12" t="s">
        <v>253</v>
      </c>
      <c r="C62" s="12">
        <v>90</v>
      </c>
      <c r="D62" s="18">
        <v>105</v>
      </c>
      <c r="E62" s="18">
        <v>0</v>
      </c>
      <c r="F62" s="18">
        <v>0</v>
      </c>
      <c r="G62" s="18">
        <f t="shared" si="21"/>
        <v>105</v>
      </c>
      <c r="H62" s="18">
        <f t="shared" si="22"/>
        <v>105</v>
      </c>
      <c r="I62" s="18">
        <f t="shared" si="20"/>
        <v>210</v>
      </c>
      <c r="J62" s="18">
        <v>7</v>
      </c>
      <c r="K62" s="19" t="s">
        <v>19</v>
      </c>
    </row>
    <row r="63" spans="1:11" x14ac:dyDescent="0.25">
      <c r="A63" s="24" t="s">
        <v>254</v>
      </c>
      <c r="B63" s="12" t="s">
        <v>244</v>
      </c>
      <c r="C63" s="12">
        <v>30</v>
      </c>
      <c r="D63" s="18">
        <v>30</v>
      </c>
      <c r="E63" s="18">
        <v>15</v>
      </c>
      <c r="F63" s="18">
        <v>15</v>
      </c>
      <c r="G63" s="18">
        <f t="shared" si="21"/>
        <v>0</v>
      </c>
      <c r="H63" s="18">
        <f t="shared" si="22"/>
        <v>60</v>
      </c>
      <c r="I63" s="18">
        <f t="shared" si="20"/>
        <v>90</v>
      </c>
      <c r="J63" s="18">
        <v>3</v>
      </c>
      <c r="K63" s="19" t="s">
        <v>19</v>
      </c>
    </row>
    <row r="64" spans="1:11" ht="14.1" customHeight="1" x14ac:dyDescent="0.25">
      <c r="A64" s="24" t="s">
        <v>255</v>
      </c>
      <c r="B64" s="12" t="s">
        <v>256</v>
      </c>
      <c r="C64" s="12">
        <v>30</v>
      </c>
      <c r="D64" s="18">
        <v>30</v>
      </c>
      <c r="E64" s="18">
        <v>15</v>
      </c>
      <c r="F64" s="18">
        <v>15</v>
      </c>
      <c r="G64" s="18">
        <f t="shared" si="21"/>
        <v>0</v>
      </c>
      <c r="H64" s="18">
        <f t="shared" si="22"/>
        <v>30</v>
      </c>
      <c r="I64" s="18">
        <f t="shared" si="20"/>
        <v>60</v>
      </c>
      <c r="J64" s="18">
        <v>2</v>
      </c>
      <c r="K64" s="18" t="s">
        <v>14</v>
      </c>
    </row>
    <row r="65" spans="1:11" ht="14.1" customHeight="1" x14ac:dyDescent="0.25">
      <c r="A65" s="24" t="s">
        <v>257</v>
      </c>
      <c r="B65" s="12" t="s">
        <v>53</v>
      </c>
      <c r="C65" s="12">
        <v>30</v>
      </c>
      <c r="D65" s="18">
        <v>30</v>
      </c>
      <c r="E65" s="18">
        <v>30</v>
      </c>
      <c r="F65" s="18">
        <v>0</v>
      </c>
      <c r="G65" s="18">
        <f t="shared" si="21"/>
        <v>0</v>
      </c>
      <c r="H65" s="18">
        <f t="shared" si="22"/>
        <v>30</v>
      </c>
      <c r="I65" s="18">
        <f t="shared" si="20"/>
        <v>60</v>
      </c>
      <c r="J65" s="18">
        <v>2</v>
      </c>
      <c r="K65" s="18" t="s">
        <v>14</v>
      </c>
    </row>
    <row r="66" spans="1:11" ht="14.1" customHeight="1" x14ac:dyDescent="0.25">
      <c r="A66" s="24" t="s">
        <v>258</v>
      </c>
      <c r="B66" s="12" t="s">
        <v>117</v>
      </c>
      <c r="C66" s="12">
        <v>30</v>
      </c>
      <c r="D66" s="18">
        <v>15</v>
      </c>
      <c r="E66" s="18">
        <v>0</v>
      </c>
      <c r="F66" s="18">
        <v>0</v>
      </c>
      <c r="G66" s="18">
        <f t="shared" si="21"/>
        <v>15</v>
      </c>
      <c r="H66" s="18">
        <f t="shared" si="22"/>
        <v>45</v>
      </c>
      <c r="I66" s="18">
        <f t="shared" si="20"/>
        <v>60</v>
      </c>
      <c r="J66" s="18">
        <v>2</v>
      </c>
      <c r="K66" s="19" t="s">
        <v>11</v>
      </c>
    </row>
    <row r="67" spans="1:11" x14ac:dyDescent="0.25">
      <c r="A67" s="24" t="s">
        <v>259</v>
      </c>
      <c r="B67" s="12" t="s">
        <v>260</v>
      </c>
      <c r="C67" s="12">
        <v>15</v>
      </c>
      <c r="D67" s="18">
        <v>15</v>
      </c>
      <c r="E67" s="18">
        <v>0</v>
      </c>
      <c r="F67" s="18">
        <v>0</v>
      </c>
      <c r="G67" s="18">
        <f t="shared" si="21"/>
        <v>15</v>
      </c>
      <c r="H67" s="18">
        <f t="shared" si="22"/>
        <v>45</v>
      </c>
      <c r="I67" s="18">
        <f t="shared" si="20"/>
        <v>60</v>
      </c>
      <c r="J67" s="18">
        <v>2</v>
      </c>
      <c r="K67" s="18" t="s">
        <v>11</v>
      </c>
    </row>
    <row r="68" spans="1:11" x14ac:dyDescent="0.25">
      <c r="A68" s="24" t="s">
        <v>149</v>
      </c>
      <c r="B68" s="12" t="s">
        <v>148</v>
      </c>
      <c r="C68" s="12">
        <v>15</v>
      </c>
      <c r="D68" s="18">
        <v>30</v>
      </c>
      <c r="E68" s="18">
        <v>0</v>
      </c>
      <c r="F68" s="18">
        <v>0</v>
      </c>
      <c r="G68" s="18">
        <f t="shared" si="21"/>
        <v>30</v>
      </c>
      <c r="H68" s="18">
        <f t="shared" si="22"/>
        <v>30</v>
      </c>
      <c r="I68" s="18">
        <f t="shared" si="20"/>
        <v>60</v>
      </c>
      <c r="J68" s="18">
        <v>2</v>
      </c>
      <c r="K68" s="18" t="s">
        <v>11</v>
      </c>
    </row>
    <row r="69" spans="1:11" x14ac:dyDescent="0.25">
      <c r="A69" s="24" t="s">
        <v>261</v>
      </c>
      <c r="C69" s="57">
        <f t="shared" ref="C69:J69" si="23">SUM(C59:C68)</f>
        <v>330</v>
      </c>
      <c r="D69" s="57">
        <f t="shared" si="23"/>
        <v>375</v>
      </c>
      <c r="E69" s="57">
        <f t="shared" si="23"/>
        <v>135</v>
      </c>
      <c r="F69" s="57">
        <f t="shared" si="23"/>
        <v>75</v>
      </c>
      <c r="G69" s="57">
        <f t="shared" si="23"/>
        <v>165</v>
      </c>
      <c r="H69" s="57">
        <f t="shared" si="23"/>
        <v>525</v>
      </c>
      <c r="I69" s="57">
        <f t="shared" si="23"/>
        <v>900</v>
      </c>
      <c r="J69" s="57">
        <f t="shared" si="23"/>
        <v>30</v>
      </c>
      <c r="K69" s="19"/>
    </row>
    <row r="70" spans="1:11" x14ac:dyDescent="0.25">
      <c r="A70" s="24" t="s">
        <v>262</v>
      </c>
      <c r="B70" s="16" t="s">
        <v>55</v>
      </c>
      <c r="C70" s="16"/>
      <c r="K70" s="19"/>
    </row>
    <row r="71" spans="1:11" ht="12.95" customHeight="1" x14ac:dyDescent="0.25">
      <c r="A71" s="24" t="s">
        <v>263</v>
      </c>
      <c r="B71" s="12" t="s">
        <v>122</v>
      </c>
      <c r="C71" s="12">
        <v>15</v>
      </c>
      <c r="D71" s="18">
        <v>15</v>
      </c>
      <c r="E71" s="18">
        <v>15</v>
      </c>
      <c r="F71" s="18">
        <v>0</v>
      </c>
      <c r="G71" s="18">
        <f>D71-E71-F71</f>
        <v>0</v>
      </c>
      <c r="H71" s="18">
        <f>I71-D71</f>
        <v>75</v>
      </c>
      <c r="I71" s="18">
        <f t="shared" ref="I71:I81" si="24">J71*30</f>
        <v>90</v>
      </c>
      <c r="J71" s="18">
        <v>3</v>
      </c>
      <c r="K71" s="18" t="s">
        <v>19</v>
      </c>
    </row>
    <row r="72" spans="1:11" x14ac:dyDescent="0.25">
      <c r="A72" s="24" t="s">
        <v>264</v>
      </c>
      <c r="B72" s="12" t="s">
        <v>265</v>
      </c>
      <c r="C72" s="12">
        <v>30</v>
      </c>
      <c r="D72" s="18">
        <v>30</v>
      </c>
      <c r="E72" s="18">
        <v>15</v>
      </c>
      <c r="F72" s="18">
        <v>15</v>
      </c>
      <c r="G72" s="18">
        <f t="shared" ref="G72:G81" si="25">D72-E72-F72</f>
        <v>0</v>
      </c>
      <c r="H72" s="18">
        <f t="shared" ref="H72:H81" si="26">I72-D72</f>
        <v>30</v>
      </c>
      <c r="I72" s="18">
        <f t="shared" si="24"/>
        <v>60</v>
      </c>
      <c r="J72" s="18">
        <v>2</v>
      </c>
      <c r="K72" s="19" t="s">
        <v>19</v>
      </c>
    </row>
    <row r="73" spans="1:11" ht="12.95" customHeight="1" x14ac:dyDescent="0.25">
      <c r="A73" s="24" t="s">
        <v>266</v>
      </c>
      <c r="B73" s="12" t="s">
        <v>56</v>
      </c>
      <c r="C73" s="12">
        <v>45</v>
      </c>
      <c r="D73" s="18">
        <v>45</v>
      </c>
      <c r="E73" s="18">
        <v>45</v>
      </c>
      <c r="F73" s="18">
        <v>0</v>
      </c>
      <c r="G73" s="18">
        <f t="shared" si="25"/>
        <v>0</v>
      </c>
      <c r="H73" s="18">
        <f t="shared" si="26"/>
        <v>45</v>
      </c>
      <c r="I73" s="18">
        <f t="shared" si="24"/>
        <v>90</v>
      </c>
      <c r="J73" s="18">
        <v>3</v>
      </c>
      <c r="K73" s="18" t="s">
        <v>14</v>
      </c>
    </row>
    <row r="74" spans="1:11" x14ac:dyDescent="0.25">
      <c r="A74" s="24" t="s">
        <v>267</v>
      </c>
      <c r="B74" s="12" t="s">
        <v>268</v>
      </c>
      <c r="C74" s="12">
        <v>30</v>
      </c>
      <c r="D74" s="18">
        <v>30</v>
      </c>
      <c r="E74" s="18">
        <v>30</v>
      </c>
      <c r="F74" s="18">
        <v>0</v>
      </c>
      <c r="G74" s="18">
        <f t="shared" si="25"/>
        <v>0</v>
      </c>
      <c r="H74" s="18">
        <f t="shared" si="26"/>
        <v>60</v>
      </c>
      <c r="I74" s="18">
        <f t="shared" si="24"/>
        <v>90</v>
      </c>
      <c r="J74" s="18">
        <v>3</v>
      </c>
      <c r="K74" s="19" t="s">
        <v>19</v>
      </c>
    </row>
    <row r="75" spans="1:11" x14ac:dyDescent="0.25">
      <c r="A75" s="24" t="s">
        <v>269</v>
      </c>
      <c r="B75" s="12" t="s">
        <v>423</v>
      </c>
      <c r="C75" s="12">
        <v>15</v>
      </c>
      <c r="D75" s="18">
        <v>15</v>
      </c>
      <c r="E75" s="18">
        <v>15</v>
      </c>
      <c r="F75" s="18">
        <v>0</v>
      </c>
      <c r="G75" s="18">
        <f t="shared" si="25"/>
        <v>0</v>
      </c>
      <c r="H75" s="18">
        <f t="shared" si="26"/>
        <v>75</v>
      </c>
      <c r="I75" s="18">
        <f t="shared" si="24"/>
        <v>90</v>
      </c>
      <c r="J75" s="18">
        <v>3</v>
      </c>
      <c r="K75" s="19" t="s">
        <v>19</v>
      </c>
    </row>
    <row r="76" spans="1:11" x14ac:dyDescent="0.25">
      <c r="A76" s="24" t="s">
        <v>270</v>
      </c>
      <c r="B76" s="12" t="s">
        <v>59</v>
      </c>
      <c r="C76" s="12">
        <v>15</v>
      </c>
      <c r="D76" s="18">
        <v>15</v>
      </c>
      <c r="E76" s="18">
        <v>15</v>
      </c>
      <c r="F76" s="18">
        <v>0</v>
      </c>
      <c r="G76" s="18">
        <f t="shared" si="25"/>
        <v>0</v>
      </c>
      <c r="H76" s="18">
        <f t="shared" si="26"/>
        <v>75</v>
      </c>
      <c r="I76" s="18">
        <f t="shared" si="24"/>
        <v>90</v>
      </c>
      <c r="J76" s="18">
        <v>3</v>
      </c>
      <c r="K76" s="19" t="s">
        <v>19</v>
      </c>
    </row>
    <row r="77" spans="1:11" ht="12.95" customHeight="1" x14ac:dyDescent="0.25">
      <c r="A77" s="24" t="s">
        <v>271</v>
      </c>
      <c r="B77" s="12" t="s">
        <v>182</v>
      </c>
      <c r="C77" s="12">
        <v>90</v>
      </c>
      <c r="D77" s="18">
        <v>75</v>
      </c>
      <c r="E77" s="18">
        <v>0</v>
      </c>
      <c r="F77" s="18">
        <v>0</v>
      </c>
      <c r="G77" s="18">
        <f t="shared" si="25"/>
        <v>75</v>
      </c>
      <c r="H77" s="18">
        <f t="shared" si="26"/>
        <v>75</v>
      </c>
      <c r="I77" s="18">
        <f t="shared" si="24"/>
        <v>150</v>
      </c>
      <c r="J77" s="18">
        <v>5</v>
      </c>
      <c r="K77" s="18" t="s">
        <v>14</v>
      </c>
    </row>
    <row r="78" spans="1:11" x14ac:dyDescent="0.25">
      <c r="A78" s="24" t="s">
        <v>272</v>
      </c>
      <c r="B78" s="12" t="s">
        <v>256</v>
      </c>
      <c r="C78" s="12">
        <v>30</v>
      </c>
      <c r="D78" s="18">
        <v>30</v>
      </c>
      <c r="E78" s="18">
        <v>15</v>
      </c>
      <c r="F78" s="18">
        <v>15</v>
      </c>
      <c r="G78" s="18">
        <f t="shared" si="25"/>
        <v>0</v>
      </c>
      <c r="H78" s="18">
        <f t="shared" si="26"/>
        <v>30</v>
      </c>
      <c r="I78" s="18">
        <f t="shared" si="24"/>
        <v>60</v>
      </c>
      <c r="J78" s="18">
        <v>2</v>
      </c>
      <c r="K78" s="19" t="s">
        <v>19</v>
      </c>
    </row>
    <row r="79" spans="1:11" x14ac:dyDescent="0.25">
      <c r="A79" s="24" t="s">
        <v>273</v>
      </c>
      <c r="B79" s="12" t="s">
        <v>53</v>
      </c>
      <c r="C79" s="12">
        <v>30</v>
      </c>
      <c r="D79" s="18">
        <v>45</v>
      </c>
      <c r="E79" s="18">
        <v>15</v>
      </c>
      <c r="F79" s="18">
        <v>30</v>
      </c>
      <c r="G79" s="18">
        <f t="shared" si="25"/>
        <v>0</v>
      </c>
      <c r="H79" s="18">
        <f t="shared" si="26"/>
        <v>15</v>
      </c>
      <c r="I79" s="18">
        <f t="shared" si="24"/>
        <v>60</v>
      </c>
      <c r="J79" s="18">
        <v>2</v>
      </c>
      <c r="K79" s="19" t="s">
        <v>19</v>
      </c>
    </row>
    <row r="80" spans="1:11" x14ac:dyDescent="0.25">
      <c r="A80" s="24" t="s">
        <v>153</v>
      </c>
      <c r="B80" s="12" t="s">
        <v>274</v>
      </c>
      <c r="C80" s="12">
        <v>30</v>
      </c>
      <c r="D80" s="18">
        <v>30</v>
      </c>
      <c r="E80" s="18">
        <v>0</v>
      </c>
      <c r="F80" s="18">
        <v>0</v>
      </c>
      <c r="G80" s="18">
        <f t="shared" si="25"/>
        <v>30</v>
      </c>
      <c r="H80" s="18">
        <f t="shared" si="26"/>
        <v>30</v>
      </c>
      <c r="I80" s="18">
        <f t="shared" si="24"/>
        <v>60</v>
      </c>
      <c r="J80" s="18">
        <v>2</v>
      </c>
      <c r="K80" s="18" t="s">
        <v>11</v>
      </c>
    </row>
    <row r="81" spans="1:11" x14ac:dyDescent="0.25">
      <c r="A81" s="24" t="s">
        <v>275</v>
      </c>
      <c r="B81" s="12" t="s">
        <v>276</v>
      </c>
      <c r="C81" s="12">
        <v>15</v>
      </c>
      <c r="D81" s="18">
        <v>15</v>
      </c>
      <c r="E81" s="18">
        <v>0</v>
      </c>
      <c r="F81" s="18">
        <v>0</v>
      </c>
      <c r="G81" s="18">
        <f t="shared" si="25"/>
        <v>15</v>
      </c>
      <c r="H81" s="18">
        <f t="shared" si="26"/>
        <v>45</v>
      </c>
      <c r="I81" s="18">
        <f t="shared" si="24"/>
        <v>60</v>
      </c>
      <c r="J81" s="18">
        <v>2</v>
      </c>
      <c r="K81" s="18" t="s">
        <v>11</v>
      </c>
    </row>
    <row r="82" spans="1:11" x14ac:dyDescent="0.25">
      <c r="A82" s="24" t="s">
        <v>277</v>
      </c>
      <c r="C82" s="57">
        <f t="shared" ref="C82:J82" si="27">SUM(C71:C81)</f>
        <v>345</v>
      </c>
      <c r="D82" s="57">
        <f t="shared" si="27"/>
        <v>345</v>
      </c>
      <c r="E82" s="57">
        <f t="shared" si="27"/>
        <v>165</v>
      </c>
      <c r="F82" s="57">
        <f t="shared" si="27"/>
        <v>60</v>
      </c>
      <c r="G82" s="57">
        <f t="shared" si="27"/>
        <v>120</v>
      </c>
      <c r="H82" s="57">
        <f t="shared" si="27"/>
        <v>555</v>
      </c>
      <c r="I82" s="57">
        <f t="shared" si="27"/>
        <v>900</v>
      </c>
      <c r="J82" s="57">
        <f t="shared" si="27"/>
        <v>30</v>
      </c>
      <c r="K82" s="19"/>
    </row>
    <row r="83" spans="1:11" x14ac:dyDescent="0.25">
      <c r="A83" s="24" t="s">
        <v>278</v>
      </c>
      <c r="B83" s="16" t="s">
        <v>99</v>
      </c>
      <c r="C83" s="16"/>
    </row>
    <row r="84" spans="1:11" x14ac:dyDescent="0.25">
      <c r="A84" s="24" t="s">
        <v>279</v>
      </c>
      <c r="B84" s="12" t="s">
        <v>280</v>
      </c>
      <c r="C84" s="12">
        <v>30</v>
      </c>
      <c r="D84" s="19">
        <v>15</v>
      </c>
      <c r="E84" s="19">
        <v>15</v>
      </c>
      <c r="F84" s="19">
        <v>0</v>
      </c>
      <c r="G84" s="18">
        <f>D84-E84-F84</f>
        <v>0</v>
      </c>
      <c r="H84" s="18">
        <f>I84-D84</f>
        <v>75</v>
      </c>
      <c r="I84" s="18">
        <f t="shared" ref="I84:I92" si="28">J84*30</f>
        <v>90</v>
      </c>
      <c r="J84" s="19">
        <v>3</v>
      </c>
      <c r="K84" s="19" t="s">
        <v>19</v>
      </c>
    </row>
    <row r="85" spans="1:11" x14ac:dyDescent="0.25">
      <c r="A85" s="24" t="s">
        <v>281</v>
      </c>
      <c r="B85" s="12" t="s">
        <v>282</v>
      </c>
      <c r="C85" s="12">
        <v>30</v>
      </c>
      <c r="D85" s="18">
        <v>30</v>
      </c>
      <c r="E85" s="18">
        <v>15</v>
      </c>
      <c r="F85" s="18">
        <v>15</v>
      </c>
      <c r="G85" s="18">
        <f t="shared" ref="G85:G92" si="29">D85-E85-F85</f>
        <v>0</v>
      </c>
      <c r="H85" s="18">
        <f t="shared" ref="H85:H92" si="30">I85-D85</f>
        <v>60</v>
      </c>
      <c r="I85" s="18">
        <f t="shared" si="28"/>
        <v>90</v>
      </c>
      <c r="J85" s="18">
        <v>3</v>
      </c>
      <c r="K85" s="19" t="s">
        <v>19</v>
      </c>
    </row>
    <row r="86" spans="1:11" x14ac:dyDescent="0.25">
      <c r="A86" s="24" t="s">
        <v>283</v>
      </c>
      <c r="B86" s="12" t="s">
        <v>56</v>
      </c>
      <c r="C86" s="12">
        <v>30</v>
      </c>
      <c r="D86" s="18">
        <v>45</v>
      </c>
      <c r="E86" s="18">
        <v>30</v>
      </c>
      <c r="F86" s="18">
        <v>15</v>
      </c>
      <c r="G86" s="18">
        <f t="shared" si="29"/>
        <v>0</v>
      </c>
      <c r="H86" s="18">
        <f t="shared" si="30"/>
        <v>45</v>
      </c>
      <c r="I86" s="18">
        <f t="shared" si="28"/>
        <v>90</v>
      </c>
      <c r="J86" s="18">
        <v>3</v>
      </c>
      <c r="K86" s="19" t="s">
        <v>19</v>
      </c>
    </row>
    <row r="87" spans="1:11" x14ac:dyDescent="0.25">
      <c r="A87" s="24" t="s">
        <v>284</v>
      </c>
      <c r="B87" s="12" t="s">
        <v>182</v>
      </c>
      <c r="C87" s="12">
        <v>90</v>
      </c>
      <c r="D87" s="18">
        <v>75</v>
      </c>
      <c r="E87" s="18">
        <v>0</v>
      </c>
      <c r="F87" s="18">
        <v>0</v>
      </c>
      <c r="G87" s="18">
        <f t="shared" si="29"/>
        <v>75</v>
      </c>
      <c r="H87" s="18">
        <f t="shared" si="30"/>
        <v>135</v>
      </c>
      <c r="I87" s="18">
        <f t="shared" si="28"/>
        <v>210</v>
      </c>
      <c r="J87" s="18">
        <v>7</v>
      </c>
      <c r="K87" s="19" t="s">
        <v>19</v>
      </c>
    </row>
    <row r="88" spans="1:11" x14ac:dyDescent="0.25">
      <c r="A88" s="24" t="s">
        <v>285</v>
      </c>
      <c r="B88" s="12" t="s">
        <v>286</v>
      </c>
      <c r="C88" s="12">
        <v>30</v>
      </c>
      <c r="D88" s="18">
        <v>30</v>
      </c>
      <c r="E88" s="18">
        <v>0</v>
      </c>
      <c r="F88" s="18">
        <v>0</v>
      </c>
      <c r="G88" s="18">
        <f t="shared" si="29"/>
        <v>30</v>
      </c>
      <c r="H88" s="18">
        <f t="shared" si="30"/>
        <v>60</v>
      </c>
      <c r="I88" s="18">
        <f t="shared" si="28"/>
        <v>90</v>
      </c>
      <c r="J88" s="18">
        <v>3</v>
      </c>
      <c r="K88" s="19" t="s">
        <v>19</v>
      </c>
    </row>
    <row r="89" spans="1:11" x14ac:dyDescent="0.25">
      <c r="A89" s="24" t="s">
        <v>155</v>
      </c>
      <c r="B89" s="12" t="s">
        <v>67</v>
      </c>
      <c r="C89" s="12">
        <v>45</v>
      </c>
      <c r="D89" s="18">
        <v>45</v>
      </c>
      <c r="E89" s="18">
        <v>0</v>
      </c>
      <c r="F89" s="18">
        <v>0</v>
      </c>
      <c r="G89" s="18">
        <f t="shared" si="29"/>
        <v>45</v>
      </c>
      <c r="H89" s="18">
        <f t="shared" si="30"/>
        <v>75</v>
      </c>
      <c r="I89" s="18">
        <f t="shared" si="28"/>
        <v>120</v>
      </c>
      <c r="J89" s="18">
        <v>4</v>
      </c>
      <c r="K89" s="19" t="s">
        <v>19</v>
      </c>
    </row>
    <row r="90" spans="1:11" x14ac:dyDescent="0.25">
      <c r="A90" s="24" t="s">
        <v>287</v>
      </c>
      <c r="B90" s="12" t="s">
        <v>121</v>
      </c>
      <c r="C90" s="12">
        <v>30</v>
      </c>
      <c r="D90" s="18">
        <v>15</v>
      </c>
      <c r="E90" s="18">
        <v>0</v>
      </c>
      <c r="F90" s="18">
        <v>0</v>
      </c>
      <c r="G90" s="18">
        <f t="shared" si="29"/>
        <v>15</v>
      </c>
      <c r="H90" s="18">
        <f t="shared" si="30"/>
        <v>45</v>
      </c>
      <c r="I90" s="18">
        <f t="shared" si="28"/>
        <v>60</v>
      </c>
      <c r="J90" s="18">
        <v>2</v>
      </c>
      <c r="K90" s="19" t="s">
        <v>11</v>
      </c>
    </row>
    <row r="91" spans="1:11" x14ac:dyDescent="0.25">
      <c r="A91" s="24" t="s">
        <v>288</v>
      </c>
      <c r="B91" s="12" t="s">
        <v>289</v>
      </c>
      <c r="C91" s="12">
        <v>30</v>
      </c>
      <c r="D91" s="18">
        <v>30</v>
      </c>
      <c r="E91" s="18">
        <v>15</v>
      </c>
      <c r="F91" s="18">
        <v>15</v>
      </c>
      <c r="G91" s="18">
        <f t="shared" si="29"/>
        <v>0</v>
      </c>
      <c r="H91" s="18">
        <f t="shared" si="30"/>
        <v>30</v>
      </c>
      <c r="I91" s="18">
        <f t="shared" si="28"/>
        <v>60</v>
      </c>
      <c r="J91" s="18">
        <v>2</v>
      </c>
      <c r="K91" s="19" t="s">
        <v>19</v>
      </c>
    </row>
    <row r="92" spans="1:11" x14ac:dyDescent="0.25">
      <c r="A92" s="24" t="s">
        <v>290</v>
      </c>
      <c r="B92" s="12" t="s">
        <v>61</v>
      </c>
      <c r="C92" s="12">
        <v>30</v>
      </c>
      <c r="D92" s="18">
        <v>45</v>
      </c>
      <c r="E92" s="18">
        <v>30</v>
      </c>
      <c r="F92" s="18">
        <v>15</v>
      </c>
      <c r="G92" s="18">
        <f t="shared" si="29"/>
        <v>0</v>
      </c>
      <c r="H92" s="18">
        <f t="shared" si="30"/>
        <v>45</v>
      </c>
      <c r="I92" s="18">
        <f t="shared" si="28"/>
        <v>90</v>
      </c>
      <c r="J92" s="18">
        <v>3</v>
      </c>
      <c r="K92" s="19" t="s">
        <v>19</v>
      </c>
    </row>
    <row r="93" spans="1:11" ht="14.1" customHeight="1" x14ac:dyDescent="0.25">
      <c r="A93" s="24" t="s">
        <v>291</v>
      </c>
      <c r="C93" s="57">
        <f t="shared" ref="C93:J93" si="31">SUM(C84:C92)</f>
        <v>345</v>
      </c>
      <c r="D93" s="57">
        <f t="shared" si="31"/>
        <v>330</v>
      </c>
      <c r="E93" s="57">
        <f t="shared" si="31"/>
        <v>105</v>
      </c>
      <c r="F93" s="57">
        <f t="shared" si="31"/>
        <v>60</v>
      </c>
      <c r="G93" s="57">
        <f t="shared" si="31"/>
        <v>165</v>
      </c>
      <c r="H93" s="57">
        <f t="shared" si="31"/>
        <v>570</v>
      </c>
      <c r="I93" s="57">
        <f t="shared" si="31"/>
        <v>900</v>
      </c>
      <c r="J93" s="57">
        <f t="shared" si="31"/>
        <v>30</v>
      </c>
      <c r="K93" s="19"/>
    </row>
    <row r="94" spans="1:11" x14ac:dyDescent="0.25">
      <c r="A94" s="24" t="s">
        <v>292</v>
      </c>
      <c r="B94" s="16" t="s">
        <v>68</v>
      </c>
      <c r="C94" s="16"/>
      <c r="K94" s="19"/>
    </row>
    <row r="95" spans="1:11" x14ac:dyDescent="0.25">
      <c r="A95" s="24" t="s">
        <v>293</v>
      </c>
      <c r="B95" s="12" t="s">
        <v>294</v>
      </c>
      <c r="J95" s="18">
        <v>2</v>
      </c>
      <c r="K95" s="19" t="s">
        <v>19</v>
      </c>
    </row>
    <row r="96" spans="1:11" x14ac:dyDescent="0.25">
      <c r="A96" s="24" t="s">
        <v>295</v>
      </c>
      <c r="B96" s="12" t="s">
        <v>69</v>
      </c>
      <c r="J96" s="18">
        <v>2</v>
      </c>
      <c r="K96" s="19" t="s">
        <v>19</v>
      </c>
    </row>
    <row r="97" spans="1:11" x14ac:dyDescent="0.25">
      <c r="A97" s="24" t="s">
        <v>296</v>
      </c>
      <c r="B97" s="12" t="s">
        <v>186</v>
      </c>
      <c r="J97" s="18">
        <v>3</v>
      </c>
      <c r="K97" s="19" t="s">
        <v>19</v>
      </c>
    </row>
    <row r="98" spans="1:11" x14ac:dyDescent="0.25">
      <c r="A98" s="24" t="s">
        <v>292</v>
      </c>
      <c r="B98" s="12" t="s">
        <v>70</v>
      </c>
      <c r="J98" s="18">
        <v>3</v>
      </c>
      <c r="K98" s="19" t="s">
        <v>19</v>
      </c>
    </row>
    <row r="99" spans="1:11" x14ac:dyDescent="0.25">
      <c r="A99" s="24" t="s">
        <v>297</v>
      </c>
      <c r="J99" s="25">
        <f>SUM(J95:J98)</f>
        <v>10</v>
      </c>
    </row>
    <row r="100" spans="1:11" ht="15" customHeight="1" x14ac:dyDescent="0.25">
      <c r="A100" s="24" t="s">
        <v>298</v>
      </c>
      <c r="B100" s="26" t="s">
        <v>71</v>
      </c>
      <c r="C100" s="22">
        <f t="shared" ref="C100:I100" si="32">C93+C82+C69+C57+C44+C33+C22+C11</f>
        <v>2760</v>
      </c>
      <c r="D100" s="22">
        <f t="shared" si="32"/>
        <v>2880</v>
      </c>
      <c r="E100" s="22">
        <f t="shared" si="32"/>
        <v>1305</v>
      </c>
      <c r="F100" s="22">
        <f t="shared" si="32"/>
        <v>615</v>
      </c>
      <c r="G100" s="22">
        <f t="shared" si="32"/>
        <v>960</v>
      </c>
      <c r="H100" s="22">
        <f t="shared" si="32"/>
        <v>4320</v>
      </c>
      <c r="I100" s="22">
        <f t="shared" si="32"/>
        <v>7200</v>
      </c>
      <c r="J100" s="25">
        <f>J93+J82+J69+J57+J44+J33+J22+J11+J99</f>
        <v>250</v>
      </c>
    </row>
    <row r="101" spans="1:11" ht="15" customHeight="1" x14ac:dyDescent="0.25">
      <c r="D101" s="18">
        <f t="shared" ref="D101:J101" si="33">D100/120</f>
        <v>24</v>
      </c>
      <c r="E101" s="18">
        <f t="shared" si="33"/>
        <v>10.875</v>
      </c>
      <c r="F101" s="18">
        <f t="shared" si="33"/>
        <v>5.125</v>
      </c>
      <c r="G101" s="18">
        <f t="shared" si="33"/>
        <v>8</v>
      </c>
      <c r="H101" s="18">
        <f t="shared" si="33"/>
        <v>36</v>
      </c>
      <c r="I101" s="18">
        <f t="shared" si="33"/>
        <v>60</v>
      </c>
      <c r="J101" s="8">
        <f t="shared" si="33"/>
        <v>2.0833333333333335</v>
      </c>
    </row>
  </sheetData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83" fitToHeight="2" orientation="portrait" r:id="rId1"/>
  <headerFooter alignWithMargins="0">
    <oddHeader>&amp;C&amp;14УЧЕБЕН ПЛАН: &amp;A</oddHeader>
  </headerFooter>
  <rowBreaks count="1" manualBreakCount="1">
    <brk id="44" max="10" man="1"/>
  </row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37"/>
  <sheetViews>
    <sheetView workbookViewId="0">
      <selection activeCell="A13" sqref="A13"/>
    </sheetView>
  </sheetViews>
  <sheetFormatPr defaultRowHeight="15" x14ac:dyDescent="0.25"/>
  <cols>
    <col min="1" max="1" width="90.7109375" style="101" customWidth="1"/>
    <col min="2" max="16384" width="9.140625" style="101"/>
  </cols>
  <sheetData>
    <row r="1" spans="1:8" ht="21.75" thickBot="1" x14ac:dyDescent="0.3">
      <c r="A1" s="234" t="s">
        <v>727</v>
      </c>
      <c r="B1" s="235"/>
      <c r="C1" s="235"/>
      <c r="D1" s="235"/>
      <c r="E1" s="235"/>
      <c r="F1" s="235"/>
      <c r="G1" s="235"/>
      <c r="H1" s="236"/>
    </row>
    <row r="2" spans="1:8" ht="93" thickBot="1" x14ac:dyDescent="0.3">
      <c r="A2" s="120"/>
      <c r="B2" s="121" t="s">
        <v>602</v>
      </c>
      <c r="C2" s="121" t="s">
        <v>603</v>
      </c>
      <c r="D2" s="121" t="s">
        <v>604</v>
      </c>
      <c r="E2" s="121" t="s">
        <v>646</v>
      </c>
      <c r="F2" s="121" t="s">
        <v>602</v>
      </c>
      <c r="G2" s="121" t="s">
        <v>607</v>
      </c>
      <c r="H2" s="121" t="s">
        <v>648</v>
      </c>
    </row>
    <row r="3" spans="1:8" ht="15.75" thickBot="1" x14ac:dyDescent="0.3">
      <c r="A3" s="122" t="s">
        <v>695</v>
      </c>
      <c r="B3" s="123"/>
      <c r="C3" s="123"/>
      <c r="D3" s="123"/>
      <c r="E3" s="123"/>
      <c r="F3" s="123"/>
      <c r="G3" s="123"/>
      <c r="H3" s="123"/>
    </row>
    <row r="4" spans="1:8" ht="15.75" thickBot="1" x14ac:dyDescent="0.3">
      <c r="A4" s="122" t="s">
        <v>696</v>
      </c>
      <c r="B4" s="123"/>
      <c r="C4" s="123"/>
      <c r="D4" s="123"/>
      <c r="E4" s="123"/>
      <c r="F4" s="123"/>
      <c r="G4" s="123"/>
      <c r="H4" s="124"/>
    </row>
    <row r="5" spans="1:8" ht="15.75" thickBot="1" x14ac:dyDescent="0.3">
      <c r="A5" s="125" t="s">
        <v>609</v>
      </c>
      <c r="B5" s="123"/>
      <c r="C5" s="123"/>
      <c r="D5" s="123"/>
      <c r="E5" s="123"/>
      <c r="F5" s="123"/>
      <c r="G5" s="123"/>
      <c r="H5" s="124"/>
    </row>
    <row r="6" spans="1:8" ht="15.75" thickBot="1" x14ac:dyDescent="0.3">
      <c r="A6" s="120" t="s">
        <v>728</v>
      </c>
      <c r="B6" s="123">
        <v>90</v>
      </c>
      <c r="C6" s="123">
        <v>0</v>
      </c>
      <c r="D6" s="123">
        <v>90</v>
      </c>
      <c r="E6" s="123">
        <v>120</v>
      </c>
      <c r="F6" s="123">
        <v>210</v>
      </c>
      <c r="G6" s="123">
        <v>7</v>
      </c>
      <c r="H6" s="124" t="s">
        <v>19</v>
      </c>
    </row>
    <row r="7" spans="1:8" ht="15.75" thickBot="1" x14ac:dyDescent="0.3">
      <c r="A7" s="120" t="s">
        <v>729</v>
      </c>
      <c r="B7" s="123">
        <v>60</v>
      </c>
      <c r="C7" s="123">
        <v>45</v>
      </c>
      <c r="D7" s="123">
        <v>15</v>
      </c>
      <c r="E7" s="123">
        <v>90</v>
      </c>
      <c r="F7" s="123">
        <v>150</v>
      </c>
      <c r="G7" s="123">
        <v>5</v>
      </c>
      <c r="H7" s="124" t="s">
        <v>19</v>
      </c>
    </row>
    <row r="8" spans="1:8" ht="15.75" thickBot="1" x14ac:dyDescent="0.3">
      <c r="A8" s="120" t="s">
        <v>730</v>
      </c>
      <c r="B8" s="123">
        <v>60</v>
      </c>
      <c r="C8" s="123">
        <v>45</v>
      </c>
      <c r="D8" s="123">
        <v>15</v>
      </c>
      <c r="E8" s="123">
        <v>60</v>
      </c>
      <c r="F8" s="123">
        <v>120</v>
      </c>
      <c r="G8" s="123">
        <v>4</v>
      </c>
      <c r="H8" s="124" t="s">
        <v>19</v>
      </c>
    </row>
    <row r="9" spans="1:8" ht="15.75" thickBot="1" x14ac:dyDescent="0.3">
      <c r="A9" s="120" t="s">
        <v>731</v>
      </c>
      <c r="B9" s="123">
        <v>60</v>
      </c>
      <c r="C9" s="123">
        <v>30</v>
      </c>
      <c r="D9" s="123">
        <v>30</v>
      </c>
      <c r="E9" s="123">
        <v>90</v>
      </c>
      <c r="F9" s="123">
        <v>150</v>
      </c>
      <c r="G9" s="123">
        <v>5</v>
      </c>
      <c r="H9" s="124" t="s">
        <v>19</v>
      </c>
    </row>
    <row r="10" spans="1:8" ht="15.75" thickBot="1" x14ac:dyDescent="0.3">
      <c r="A10" s="120" t="s">
        <v>732</v>
      </c>
      <c r="B10" s="123">
        <v>60</v>
      </c>
      <c r="C10" s="123">
        <v>30</v>
      </c>
      <c r="D10" s="123">
        <v>30</v>
      </c>
      <c r="E10" s="123">
        <v>60</v>
      </c>
      <c r="F10" s="123">
        <v>120</v>
      </c>
      <c r="G10" s="123">
        <v>4</v>
      </c>
      <c r="H10" s="124" t="s">
        <v>19</v>
      </c>
    </row>
    <row r="11" spans="1:8" ht="15.75" thickBot="1" x14ac:dyDescent="0.3">
      <c r="A11" s="120" t="s">
        <v>733</v>
      </c>
      <c r="B11" s="123">
        <v>60</v>
      </c>
      <c r="C11" s="123">
        <v>30</v>
      </c>
      <c r="D11" s="123">
        <v>30</v>
      </c>
      <c r="E11" s="123">
        <v>90</v>
      </c>
      <c r="F11" s="123">
        <v>150</v>
      </c>
      <c r="G11" s="123">
        <v>5</v>
      </c>
      <c r="H11" s="124" t="s">
        <v>19</v>
      </c>
    </row>
    <row r="12" spans="1:8" ht="15.75" thickBot="1" x14ac:dyDescent="0.3">
      <c r="A12" s="126" t="s">
        <v>622</v>
      </c>
      <c r="B12" s="127">
        <v>390</v>
      </c>
      <c r="C12" s="127">
        <v>180</v>
      </c>
      <c r="D12" s="127">
        <v>210</v>
      </c>
      <c r="E12" s="127">
        <v>510</v>
      </c>
      <c r="F12" s="127">
        <v>900</v>
      </c>
      <c r="G12" s="127">
        <v>30</v>
      </c>
      <c r="H12" s="128">
        <v>6</v>
      </c>
    </row>
    <row r="13" spans="1:8" ht="15.75" thickBot="1" x14ac:dyDescent="0.3">
      <c r="A13" s="125" t="s">
        <v>623</v>
      </c>
      <c r="B13" s="127"/>
      <c r="C13" s="127"/>
      <c r="D13" s="127"/>
      <c r="E13" s="127"/>
      <c r="F13" s="127"/>
      <c r="G13" s="127"/>
      <c r="H13" s="124"/>
    </row>
    <row r="14" spans="1:8" ht="15.75" thickBot="1" x14ac:dyDescent="0.3">
      <c r="A14" s="120" t="s">
        <v>734</v>
      </c>
      <c r="B14" s="123">
        <v>70</v>
      </c>
      <c r="C14" s="123">
        <v>0</v>
      </c>
      <c r="D14" s="123">
        <v>70</v>
      </c>
      <c r="E14" s="123">
        <v>140</v>
      </c>
      <c r="F14" s="123">
        <v>210</v>
      </c>
      <c r="G14" s="123">
        <v>7</v>
      </c>
      <c r="H14" s="124" t="s">
        <v>19</v>
      </c>
    </row>
    <row r="15" spans="1:8" ht="15.75" thickBot="1" x14ac:dyDescent="0.3">
      <c r="A15" s="120" t="s">
        <v>735</v>
      </c>
      <c r="B15" s="123">
        <v>60</v>
      </c>
      <c r="C15" s="123">
        <v>30</v>
      </c>
      <c r="D15" s="123">
        <v>30</v>
      </c>
      <c r="E15" s="123">
        <v>120</v>
      </c>
      <c r="F15" s="123">
        <v>180</v>
      </c>
      <c r="G15" s="123">
        <v>6</v>
      </c>
      <c r="H15" s="124" t="s">
        <v>19</v>
      </c>
    </row>
    <row r="16" spans="1:8" ht="15.75" thickBot="1" x14ac:dyDescent="0.3">
      <c r="A16" s="120" t="s">
        <v>736</v>
      </c>
      <c r="B16" s="123">
        <v>60</v>
      </c>
      <c r="C16" s="123">
        <v>30</v>
      </c>
      <c r="D16" s="123">
        <v>30</v>
      </c>
      <c r="E16" s="123">
        <v>120</v>
      </c>
      <c r="F16" s="123">
        <v>180</v>
      </c>
      <c r="G16" s="123">
        <v>6</v>
      </c>
      <c r="H16" s="124" t="s">
        <v>19</v>
      </c>
    </row>
    <row r="17" spans="1:8" ht="15.75" thickBot="1" x14ac:dyDescent="0.3">
      <c r="A17" s="120" t="s">
        <v>737</v>
      </c>
      <c r="B17" s="123">
        <v>60</v>
      </c>
      <c r="C17" s="123">
        <v>30</v>
      </c>
      <c r="D17" s="123">
        <v>30</v>
      </c>
      <c r="E17" s="123">
        <v>90</v>
      </c>
      <c r="F17" s="123">
        <v>150</v>
      </c>
      <c r="G17" s="123">
        <v>5</v>
      </c>
      <c r="H17" s="124" t="s">
        <v>19</v>
      </c>
    </row>
    <row r="18" spans="1:8" ht="15.75" thickBot="1" x14ac:dyDescent="0.3">
      <c r="A18" s="120" t="s">
        <v>738</v>
      </c>
      <c r="B18" s="123">
        <v>60</v>
      </c>
      <c r="C18" s="123">
        <v>30</v>
      </c>
      <c r="D18" s="123">
        <v>30</v>
      </c>
      <c r="E18" s="123">
        <v>120</v>
      </c>
      <c r="F18" s="123">
        <v>180</v>
      </c>
      <c r="G18" s="123">
        <v>6</v>
      </c>
      <c r="H18" s="124" t="s">
        <v>19</v>
      </c>
    </row>
    <row r="19" spans="1:8" ht="15.75" thickBot="1" x14ac:dyDescent="0.3">
      <c r="A19" s="126" t="s">
        <v>622</v>
      </c>
      <c r="B19" s="127">
        <v>310</v>
      </c>
      <c r="C19" s="127">
        <v>120</v>
      </c>
      <c r="D19" s="127">
        <v>190</v>
      </c>
      <c r="E19" s="127">
        <v>590</v>
      </c>
      <c r="F19" s="127">
        <v>900</v>
      </c>
      <c r="G19" s="127">
        <v>30</v>
      </c>
      <c r="H19" s="128">
        <v>5</v>
      </c>
    </row>
    <row r="20" spans="1:8" ht="15.75" thickBot="1" x14ac:dyDescent="0.3">
      <c r="A20" s="120" t="s">
        <v>739</v>
      </c>
      <c r="B20" s="123"/>
      <c r="C20" s="123"/>
      <c r="D20" s="123"/>
      <c r="E20" s="123"/>
      <c r="F20" s="123"/>
      <c r="G20" s="123"/>
      <c r="H20" s="124"/>
    </row>
    <row r="21" spans="1:8" ht="15.75" thickBot="1" x14ac:dyDescent="0.3">
      <c r="A21" s="126" t="s">
        <v>740</v>
      </c>
      <c r="B21" s="127">
        <v>700</v>
      </c>
      <c r="C21" s="127">
        <v>300</v>
      </c>
      <c r="D21" s="127">
        <v>400</v>
      </c>
      <c r="E21" s="127">
        <v>1100</v>
      </c>
      <c r="F21" s="127">
        <v>1800</v>
      </c>
      <c r="G21" s="127">
        <v>60</v>
      </c>
      <c r="H21" s="128">
        <v>11</v>
      </c>
    </row>
    <row r="22" spans="1:8" ht="15.75" thickBot="1" x14ac:dyDescent="0.3">
      <c r="A22" s="120"/>
      <c r="B22" s="123"/>
      <c r="C22" s="123"/>
      <c r="D22" s="123"/>
      <c r="E22" s="123"/>
      <c r="F22" s="123"/>
      <c r="G22" s="123"/>
      <c r="H22" s="124"/>
    </row>
    <row r="23" spans="1:8" ht="15.75" thickBot="1" x14ac:dyDescent="0.3">
      <c r="A23" s="129" t="s">
        <v>741</v>
      </c>
      <c r="B23" s="127"/>
      <c r="C23" s="127"/>
      <c r="D23" s="127"/>
      <c r="E23" s="127"/>
      <c r="F23" s="127"/>
      <c r="G23" s="127"/>
      <c r="H23" s="124"/>
    </row>
    <row r="24" spans="1:8" ht="15.75" thickBot="1" x14ac:dyDescent="0.3">
      <c r="A24" s="120" t="s">
        <v>742</v>
      </c>
      <c r="B24" s="123">
        <v>60</v>
      </c>
      <c r="C24" s="123">
        <v>0</v>
      </c>
      <c r="D24" s="123">
        <v>60</v>
      </c>
      <c r="E24" s="123">
        <v>120</v>
      </c>
      <c r="F24" s="123">
        <v>180</v>
      </c>
      <c r="G24" s="123">
        <v>4</v>
      </c>
      <c r="H24" s="124" t="s">
        <v>19</v>
      </c>
    </row>
    <row r="25" spans="1:8" ht="15.75" thickBot="1" x14ac:dyDescent="0.3">
      <c r="A25" s="120" t="s">
        <v>743</v>
      </c>
      <c r="B25" s="123">
        <v>30</v>
      </c>
      <c r="C25" s="123">
        <v>30</v>
      </c>
      <c r="D25" s="123">
        <v>0</v>
      </c>
      <c r="E25" s="123">
        <v>60</v>
      </c>
      <c r="F25" s="123">
        <v>90</v>
      </c>
      <c r="G25" s="123">
        <v>2</v>
      </c>
      <c r="H25" s="124" t="s">
        <v>19</v>
      </c>
    </row>
    <row r="26" spans="1:8" ht="15.75" thickBot="1" x14ac:dyDescent="0.3">
      <c r="A26" s="120" t="s">
        <v>744</v>
      </c>
      <c r="B26" s="123">
        <v>45</v>
      </c>
      <c r="C26" s="123">
        <v>30</v>
      </c>
      <c r="D26" s="123">
        <v>15</v>
      </c>
      <c r="E26" s="123">
        <v>80</v>
      </c>
      <c r="F26" s="123">
        <v>125</v>
      </c>
      <c r="G26" s="123">
        <v>3</v>
      </c>
      <c r="H26" s="124" t="s">
        <v>19</v>
      </c>
    </row>
    <row r="27" spans="1:8" ht="15.75" thickBot="1" x14ac:dyDescent="0.3">
      <c r="A27" s="120" t="s">
        <v>745</v>
      </c>
      <c r="B27" s="123">
        <v>60</v>
      </c>
      <c r="C27" s="123">
        <v>30</v>
      </c>
      <c r="D27" s="123">
        <v>30</v>
      </c>
      <c r="E27" s="123">
        <v>90</v>
      </c>
      <c r="F27" s="123">
        <v>150</v>
      </c>
      <c r="G27" s="123">
        <v>4</v>
      </c>
      <c r="H27" s="124" t="s">
        <v>19</v>
      </c>
    </row>
    <row r="28" spans="1:8" ht="15.75" thickBot="1" x14ac:dyDescent="0.3">
      <c r="A28" s="120" t="s">
        <v>746</v>
      </c>
      <c r="B28" s="123">
        <v>60</v>
      </c>
      <c r="C28" s="123">
        <v>30</v>
      </c>
      <c r="D28" s="123">
        <v>30</v>
      </c>
      <c r="E28" s="123">
        <v>90</v>
      </c>
      <c r="F28" s="123">
        <v>150</v>
      </c>
      <c r="G28" s="123">
        <v>4</v>
      </c>
      <c r="H28" s="124" t="s">
        <v>19</v>
      </c>
    </row>
    <row r="29" spans="1:8" ht="15.75" thickBot="1" x14ac:dyDescent="0.3">
      <c r="A29" s="120" t="s">
        <v>747</v>
      </c>
      <c r="B29" s="123">
        <v>30</v>
      </c>
      <c r="C29" s="123">
        <v>0</v>
      </c>
      <c r="D29" s="123">
        <v>30</v>
      </c>
      <c r="E29" s="123">
        <v>60</v>
      </c>
      <c r="F29" s="123">
        <v>90</v>
      </c>
      <c r="G29" s="123">
        <v>2</v>
      </c>
      <c r="H29" s="124" t="s">
        <v>19</v>
      </c>
    </row>
    <row r="30" spans="1:8" ht="15.75" thickBot="1" x14ac:dyDescent="0.3">
      <c r="A30" s="120" t="s">
        <v>748</v>
      </c>
      <c r="B30" s="123"/>
      <c r="C30" s="123"/>
      <c r="D30" s="123"/>
      <c r="E30" s="123"/>
      <c r="F30" s="127"/>
      <c r="G30" s="127">
        <v>13</v>
      </c>
      <c r="H30" s="128">
        <v>4</v>
      </c>
    </row>
    <row r="31" spans="1:8" ht="15.75" thickBot="1" x14ac:dyDescent="0.3">
      <c r="A31" s="120" t="s">
        <v>749</v>
      </c>
      <c r="B31" s="123"/>
      <c r="C31" s="123"/>
      <c r="D31" s="127"/>
      <c r="E31" s="127"/>
      <c r="F31" s="127"/>
      <c r="G31" s="127">
        <v>60</v>
      </c>
      <c r="H31" s="128"/>
    </row>
    <row r="32" spans="1:8" ht="15.75" thickBot="1" x14ac:dyDescent="0.3">
      <c r="A32" s="120" t="s">
        <v>750</v>
      </c>
      <c r="B32" s="123"/>
      <c r="C32" s="123"/>
      <c r="D32" s="123"/>
      <c r="E32" s="123"/>
      <c r="F32" s="127"/>
      <c r="G32" s="127">
        <v>15</v>
      </c>
      <c r="H32" s="128"/>
    </row>
    <row r="33" spans="1:8" ht="15.75" thickBot="1" x14ac:dyDescent="0.3">
      <c r="A33" s="161" t="s">
        <v>638</v>
      </c>
      <c r="B33" s="124"/>
      <c r="C33" s="124"/>
      <c r="D33" s="124"/>
      <c r="E33" s="124"/>
      <c r="F33" s="124"/>
      <c r="G33" s="124"/>
      <c r="H33" s="124"/>
    </row>
    <row r="34" spans="1:8" ht="15.75" thickBot="1" x14ac:dyDescent="0.3">
      <c r="A34" s="162" t="s">
        <v>639</v>
      </c>
      <c r="B34" s="124"/>
      <c r="C34" s="124"/>
      <c r="D34" s="124"/>
      <c r="E34" s="124"/>
      <c r="F34" s="124">
        <v>450</v>
      </c>
      <c r="G34" s="124">
        <v>15</v>
      </c>
      <c r="H34" s="124"/>
    </row>
    <row r="35" spans="1:8" ht="15.75" thickBot="1" x14ac:dyDescent="0.3">
      <c r="A35" s="162" t="s">
        <v>156</v>
      </c>
      <c r="B35" s="124"/>
      <c r="C35" s="124"/>
      <c r="D35" s="124"/>
      <c r="E35" s="124"/>
      <c r="F35" s="124">
        <v>450</v>
      </c>
      <c r="G35" s="124">
        <v>15</v>
      </c>
      <c r="H35" s="124"/>
    </row>
    <row r="36" spans="1:8" ht="15.75" thickBot="1" x14ac:dyDescent="0.3">
      <c r="A36" s="120"/>
      <c r="B36" s="123"/>
      <c r="C36" s="123"/>
      <c r="D36" s="123"/>
      <c r="E36" s="123"/>
      <c r="F36" s="123"/>
      <c r="G36" s="123"/>
      <c r="H36" s="124"/>
    </row>
    <row r="37" spans="1:8" x14ac:dyDescent="0.25">
      <c r="A37" s="139"/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BreakPreview" zoomScaleNormal="131" zoomScaleSheetLayoutView="100" workbookViewId="0">
      <selection activeCell="J2" sqref="J2"/>
    </sheetView>
  </sheetViews>
  <sheetFormatPr defaultRowHeight="16.5" customHeight="1" x14ac:dyDescent="0.25"/>
  <cols>
    <col min="1" max="1" width="71" style="243" customWidth="1"/>
    <col min="2" max="6" width="5.140625" style="99" customWidth="1"/>
    <col min="7" max="7" width="4.42578125" style="99" customWidth="1"/>
    <col min="8" max="8" width="8.7109375" style="99" bestFit="1" customWidth="1"/>
    <col min="9" max="256" width="9.140625" style="79"/>
    <col min="257" max="257" width="71" style="79" customWidth="1"/>
    <col min="258" max="262" width="5.140625" style="79" customWidth="1"/>
    <col min="263" max="263" width="4.42578125" style="79" customWidth="1"/>
    <col min="264" max="264" width="8.7109375" style="79" bestFit="1" customWidth="1"/>
    <col min="265" max="512" width="9.140625" style="79"/>
    <col min="513" max="513" width="71" style="79" customWidth="1"/>
    <col min="514" max="518" width="5.140625" style="79" customWidth="1"/>
    <col min="519" max="519" width="4.42578125" style="79" customWidth="1"/>
    <col min="520" max="520" width="8.7109375" style="79" bestFit="1" customWidth="1"/>
    <col min="521" max="768" width="9.140625" style="79"/>
    <col min="769" max="769" width="71" style="79" customWidth="1"/>
    <col min="770" max="774" width="5.140625" style="79" customWidth="1"/>
    <col min="775" max="775" width="4.42578125" style="79" customWidth="1"/>
    <col min="776" max="776" width="8.7109375" style="79" bestFit="1" customWidth="1"/>
    <col min="777" max="1024" width="9.140625" style="79"/>
    <col min="1025" max="1025" width="71" style="79" customWidth="1"/>
    <col min="1026" max="1030" width="5.140625" style="79" customWidth="1"/>
    <col min="1031" max="1031" width="4.42578125" style="79" customWidth="1"/>
    <col min="1032" max="1032" width="8.7109375" style="79" bestFit="1" customWidth="1"/>
    <col min="1033" max="1280" width="9.140625" style="79"/>
    <col min="1281" max="1281" width="71" style="79" customWidth="1"/>
    <col min="1282" max="1286" width="5.140625" style="79" customWidth="1"/>
    <col min="1287" max="1287" width="4.42578125" style="79" customWidth="1"/>
    <col min="1288" max="1288" width="8.7109375" style="79" bestFit="1" customWidth="1"/>
    <col min="1289" max="1536" width="9.140625" style="79"/>
    <col min="1537" max="1537" width="71" style="79" customWidth="1"/>
    <col min="1538" max="1542" width="5.140625" style="79" customWidth="1"/>
    <col min="1543" max="1543" width="4.42578125" style="79" customWidth="1"/>
    <col min="1544" max="1544" width="8.7109375" style="79" bestFit="1" customWidth="1"/>
    <col min="1545" max="1792" width="9.140625" style="79"/>
    <col min="1793" max="1793" width="71" style="79" customWidth="1"/>
    <col min="1794" max="1798" width="5.140625" style="79" customWidth="1"/>
    <col min="1799" max="1799" width="4.42578125" style="79" customWidth="1"/>
    <col min="1800" max="1800" width="8.7109375" style="79" bestFit="1" customWidth="1"/>
    <col min="1801" max="2048" width="9.140625" style="79"/>
    <col min="2049" max="2049" width="71" style="79" customWidth="1"/>
    <col min="2050" max="2054" width="5.140625" style="79" customWidth="1"/>
    <col min="2055" max="2055" width="4.42578125" style="79" customWidth="1"/>
    <col min="2056" max="2056" width="8.7109375" style="79" bestFit="1" customWidth="1"/>
    <col min="2057" max="2304" width="9.140625" style="79"/>
    <col min="2305" max="2305" width="71" style="79" customWidth="1"/>
    <col min="2306" max="2310" width="5.140625" style="79" customWidth="1"/>
    <col min="2311" max="2311" width="4.42578125" style="79" customWidth="1"/>
    <col min="2312" max="2312" width="8.7109375" style="79" bestFit="1" customWidth="1"/>
    <col min="2313" max="2560" width="9.140625" style="79"/>
    <col min="2561" max="2561" width="71" style="79" customWidth="1"/>
    <col min="2562" max="2566" width="5.140625" style="79" customWidth="1"/>
    <col min="2567" max="2567" width="4.42578125" style="79" customWidth="1"/>
    <col min="2568" max="2568" width="8.7109375" style="79" bestFit="1" customWidth="1"/>
    <col min="2569" max="2816" width="9.140625" style="79"/>
    <col min="2817" max="2817" width="71" style="79" customWidth="1"/>
    <col min="2818" max="2822" width="5.140625" style="79" customWidth="1"/>
    <col min="2823" max="2823" width="4.42578125" style="79" customWidth="1"/>
    <col min="2824" max="2824" width="8.7109375" style="79" bestFit="1" customWidth="1"/>
    <col min="2825" max="3072" width="9.140625" style="79"/>
    <col min="3073" max="3073" width="71" style="79" customWidth="1"/>
    <col min="3074" max="3078" width="5.140625" style="79" customWidth="1"/>
    <col min="3079" max="3079" width="4.42578125" style="79" customWidth="1"/>
    <col min="3080" max="3080" width="8.7109375" style="79" bestFit="1" customWidth="1"/>
    <col min="3081" max="3328" width="9.140625" style="79"/>
    <col min="3329" max="3329" width="71" style="79" customWidth="1"/>
    <col min="3330" max="3334" width="5.140625" style="79" customWidth="1"/>
    <col min="3335" max="3335" width="4.42578125" style="79" customWidth="1"/>
    <col min="3336" max="3336" width="8.7109375" style="79" bestFit="1" customWidth="1"/>
    <col min="3337" max="3584" width="9.140625" style="79"/>
    <col min="3585" max="3585" width="71" style="79" customWidth="1"/>
    <col min="3586" max="3590" width="5.140625" style="79" customWidth="1"/>
    <col min="3591" max="3591" width="4.42578125" style="79" customWidth="1"/>
    <col min="3592" max="3592" width="8.7109375" style="79" bestFit="1" customWidth="1"/>
    <col min="3593" max="3840" width="9.140625" style="79"/>
    <col min="3841" max="3841" width="71" style="79" customWidth="1"/>
    <col min="3842" max="3846" width="5.140625" style="79" customWidth="1"/>
    <col min="3847" max="3847" width="4.42578125" style="79" customWidth="1"/>
    <col min="3848" max="3848" width="8.7109375" style="79" bestFit="1" customWidth="1"/>
    <col min="3849" max="4096" width="9.140625" style="79"/>
    <col min="4097" max="4097" width="71" style="79" customWidth="1"/>
    <col min="4098" max="4102" width="5.140625" style="79" customWidth="1"/>
    <col min="4103" max="4103" width="4.42578125" style="79" customWidth="1"/>
    <col min="4104" max="4104" width="8.7109375" style="79" bestFit="1" customWidth="1"/>
    <col min="4105" max="4352" width="9.140625" style="79"/>
    <col min="4353" max="4353" width="71" style="79" customWidth="1"/>
    <col min="4354" max="4358" width="5.140625" style="79" customWidth="1"/>
    <col min="4359" max="4359" width="4.42578125" style="79" customWidth="1"/>
    <col min="4360" max="4360" width="8.7109375" style="79" bestFit="1" customWidth="1"/>
    <col min="4361" max="4608" width="9.140625" style="79"/>
    <col min="4609" max="4609" width="71" style="79" customWidth="1"/>
    <col min="4610" max="4614" width="5.140625" style="79" customWidth="1"/>
    <col min="4615" max="4615" width="4.42578125" style="79" customWidth="1"/>
    <col min="4616" max="4616" width="8.7109375" style="79" bestFit="1" customWidth="1"/>
    <col min="4617" max="4864" width="9.140625" style="79"/>
    <col min="4865" max="4865" width="71" style="79" customWidth="1"/>
    <col min="4866" max="4870" width="5.140625" style="79" customWidth="1"/>
    <col min="4871" max="4871" width="4.42578125" style="79" customWidth="1"/>
    <col min="4872" max="4872" width="8.7109375" style="79" bestFit="1" customWidth="1"/>
    <col min="4873" max="5120" width="9.140625" style="79"/>
    <col min="5121" max="5121" width="71" style="79" customWidth="1"/>
    <col min="5122" max="5126" width="5.140625" style="79" customWidth="1"/>
    <col min="5127" max="5127" width="4.42578125" style="79" customWidth="1"/>
    <col min="5128" max="5128" width="8.7109375" style="79" bestFit="1" customWidth="1"/>
    <col min="5129" max="5376" width="9.140625" style="79"/>
    <col min="5377" max="5377" width="71" style="79" customWidth="1"/>
    <col min="5378" max="5382" width="5.140625" style="79" customWidth="1"/>
    <col min="5383" max="5383" width="4.42578125" style="79" customWidth="1"/>
    <col min="5384" max="5384" width="8.7109375" style="79" bestFit="1" customWidth="1"/>
    <col min="5385" max="5632" width="9.140625" style="79"/>
    <col min="5633" max="5633" width="71" style="79" customWidth="1"/>
    <col min="5634" max="5638" width="5.140625" style="79" customWidth="1"/>
    <col min="5639" max="5639" width="4.42578125" style="79" customWidth="1"/>
    <col min="5640" max="5640" width="8.7109375" style="79" bestFit="1" customWidth="1"/>
    <col min="5641" max="5888" width="9.140625" style="79"/>
    <col min="5889" max="5889" width="71" style="79" customWidth="1"/>
    <col min="5890" max="5894" width="5.140625" style="79" customWidth="1"/>
    <col min="5895" max="5895" width="4.42578125" style="79" customWidth="1"/>
    <col min="5896" max="5896" width="8.7109375" style="79" bestFit="1" customWidth="1"/>
    <col min="5897" max="6144" width="9.140625" style="79"/>
    <col min="6145" max="6145" width="71" style="79" customWidth="1"/>
    <col min="6146" max="6150" width="5.140625" style="79" customWidth="1"/>
    <col min="6151" max="6151" width="4.42578125" style="79" customWidth="1"/>
    <col min="6152" max="6152" width="8.7109375" style="79" bestFit="1" customWidth="1"/>
    <col min="6153" max="6400" width="9.140625" style="79"/>
    <col min="6401" max="6401" width="71" style="79" customWidth="1"/>
    <col min="6402" max="6406" width="5.140625" style="79" customWidth="1"/>
    <col min="6407" max="6407" width="4.42578125" style="79" customWidth="1"/>
    <col min="6408" max="6408" width="8.7109375" style="79" bestFit="1" customWidth="1"/>
    <col min="6409" max="6656" width="9.140625" style="79"/>
    <col min="6657" max="6657" width="71" style="79" customWidth="1"/>
    <col min="6658" max="6662" width="5.140625" style="79" customWidth="1"/>
    <col min="6663" max="6663" width="4.42578125" style="79" customWidth="1"/>
    <col min="6664" max="6664" width="8.7109375" style="79" bestFit="1" customWidth="1"/>
    <col min="6665" max="6912" width="9.140625" style="79"/>
    <col min="6913" max="6913" width="71" style="79" customWidth="1"/>
    <col min="6914" max="6918" width="5.140625" style="79" customWidth="1"/>
    <col min="6919" max="6919" width="4.42578125" style="79" customWidth="1"/>
    <col min="6920" max="6920" width="8.7109375" style="79" bestFit="1" customWidth="1"/>
    <col min="6921" max="7168" width="9.140625" style="79"/>
    <col min="7169" max="7169" width="71" style="79" customWidth="1"/>
    <col min="7170" max="7174" width="5.140625" style="79" customWidth="1"/>
    <col min="7175" max="7175" width="4.42578125" style="79" customWidth="1"/>
    <col min="7176" max="7176" width="8.7109375" style="79" bestFit="1" customWidth="1"/>
    <col min="7177" max="7424" width="9.140625" style="79"/>
    <col min="7425" max="7425" width="71" style="79" customWidth="1"/>
    <col min="7426" max="7430" width="5.140625" style="79" customWidth="1"/>
    <col min="7431" max="7431" width="4.42578125" style="79" customWidth="1"/>
    <col min="7432" max="7432" width="8.7109375" style="79" bestFit="1" customWidth="1"/>
    <col min="7433" max="7680" width="9.140625" style="79"/>
    <col min="7681" max="7681" width="71" style="79" customWidth="1"/>
    <col min="7682" max="7686" width="5.140625" style="79" customWidth="1"/>
    <col min="7687" max="7687" width="4.42578125" style="79" customWidth="1"/>
    <col min="7688" max="7688" width="8.7109375" style="79" bestFit="1" customWidth="1"/>
    <col min="7689" max="7936" width="9.140625" style="79"/>
    <col min="7937" max="7937" width="71" style="79" customWidth="1"/>
    <col min="7938" max="7942" width="5.140625" style="79" customWidth="1"/>
    <col min="7943" max="7943" width="4.42578125" style="79" customWidth="1"/>
    <col min="7944" max="7944" width="8.7109375" style="79" bestFit="1" customWidth="1"/>
    <col min="7945" max="8192" width="9.140625" style="79"/>
    <col min="8193" max="8193" width="71" style="79" customWidth="1"/>
    <col min="8194" max="8198" width="5.140625" style="79" customWidth="1"/>
    <col min="8199" max="8199" width="4.42578125" style="79" customWidth="1"/>
    <col min="8200" max="8200" width="8.7109375" style="79" bestFit="1" customWidth="1"/>
    <col min="8201" max="8448" width="9.140625" style="79"/>
    <col min="8449" max="8449" width="71" style="79" customWidth="1"/>
    <col min="8450" max="8454" width="5.140625" style="79" customWidth="1"/>
    <col min="8455" max="8455" width="4.42578125" style="79" customWidth="1"/>
    <col min="8456" max="8456" width="8.7109375" style="79" bestFit="1" customWidth="1"/>
    <col min="8457" max="8704" width="9.140625" style="79"/>
    <col min="8705" max="8705" width="71" style="79" customWidth="1"/>
    <col min="8706" max="8710" width="5.140625" style="79" customWidth="1"/>
    <col min="8711" max="8711" width="4.42578125" style="79" customWidth="1"/>
    <col min="8712" max="8712" width="8.7109375" style="79" bestFit="1" customWidth="1"/>
    <col min="8713" max="8960" width="9.140625" style="79"/>
    <col min="8961" max="8961" width="71" style="79" customWidth="1"/>
    <col min="8962" max="8966" width="5.140625" style="79" customWidth="1"/>
    <col min="8967" max="8967" width="4.42578125" style="79" customWidth="1"/>
    <col min="8968" max="8968" width="8.7109375" style="79" bestFit="1" customWidth="1"/>
    <col min="8969" max="9216" width="9.140625" style="79"/>
    <col min="9217" max="9217" width="71" style="79" customWidth="1"/>
    <col min="9218" max="9222" width="5.140625" style="79" customWidth="1"/>
    <col min="9223" max="9223" width="4.42578125" style="79" customWidth="1"/>
    <col min="9224" max="9224" width="8.7109375" style="79" bestFit="1" customWidth="1"/>
    <col min="9225" max="9472" width="9.140625" style="79"/>
    <col min="9473" max="9473" width="71" style="79" customWidth="1"/>
    <col min="9474" max="9478" width="5.140625" style="79" customWidth="1"/>
    <col min="9479" max="9479" width="4.42578125" style="79" customWidth="1"/>
    <col min="9480" max="9480" width="8.7109375" style="79" bestFit="1" customWidth="1"/>
    <col min="9481" max="9728" width="9.140625" style="79"/>
    <col min="9729" max="9729" width="71" style="79" customWidth="1"/>
    <col min="9730" max="9734" width="5.140625" style="79" customWidth="1"/>
    <col min="9735" max="9735" width="4.42578125" style="79" customWidth="1"/>
    <col min="9736" max="9736" width="8.7109375" style="79" bestFit="1" customWidth="1"/>
    <col min="9737" max="9984" width="9.140625" style="79"/>
    <col min="9985" max="9985" width="71" style="79" customWidth="1"/>
    <col min="9986" max="9990" width="5.140625" style="79" customWidth="1"/>
    <col min="9991" max="9991" width="4.42578125" style="79" customWidth="1"/>
    <col min="9992" max="9992" width="8.7109375" style="79" bestFit="1" customWidth="1"/>
    <col min="9993" max="10240" width="9.140625" style="79"/>
    <col min="10241" max="10241" width="71" style="79" customWidth="1"/>
    <col min="10242" max="10246" width="5.140625" style="79" customWidth="1"/>
    <col min="10247" max="10247" width="4.42578125" style="79" customWidth="1"/>
    <col min="10248" max="10248" width="8.7109375" style="79" bestFit="1" customWidth="1"/>
    <col min="10249" max="10496" width="9.140625" style="79"/>
    <col min="10497" max="10497" width="71" style="79" customWidth="1"/>
    <col min="10498" max="10502" width="5.140625" style="79" customWidth="1"/>
    <col min="10503" max="10503" width="4.42578125" style="79" customWidth="1"/>
    <col min="10504" max="10504" width="8.7109375" style="79" bestFit="1" customWidth="1"/>
    <col min="10505" max="10752" width="9.140625" style="79"/>
    <col min="10753" max="10753" width="71" style="79" customWidth="1"/>
    <col min="10754" max="10758" width="5.140625" style="79" customWidth="1"/>
    <col min="10759" max="10759" width="4.42578125" style="79" customWidth="1"/>
    <col min="10760" max="10760" width="8.7109375" style="79" bestFit="1" customWidth="1"/>
    <col min="10761" max="11008" width="9.140625" style="79"/>
    <col min="11009" max="11009" width="71" style="79" customWidth="1"/>
    <col min="11010" max="11014" width="5.140625" style="79" customWidth="1"/>
    <col min="11015" max="11015" width="4.42578125" style="79" customWidth="1"/>
    <col min="11016" max="11016" width="8.7109375" style="79" bestFit="1" customWidth="1"/>
    <col min="11017" max="11264" width="9.140625" style="79"/>
    <col min="11265" max="11265" width="71" style="79" customWidth="1"/>
    <col min="11266" max="11270" width="5.140625" style="79" customWidth="1"/>
    <col min="11271" max="11271" width="4.42578125" style="79" customWidth="1"/>
    <col min="11272" max="11272" width="8.7109375" style="79" bestFit="1" customWidth="1"/>
    <col min="11273" max="11520" width="9.140625" style="79"/>
    <col min="11521" max="11521" width="71" style="79" customWidth="1"/>
    <col min="11522" max="11526" width="5.140625" style="79" customWidth="1"/>
    <col min="11527" max="11527" width="4.42578125" style="79" customWidth="1"/>
    <col min="11528" max="11528" width="8.7109375" style="79" bestFit="1" customWidth="1"/>
    <col min="11529" max="11776" width="9.140625" style="79"/>
    <col min="11777" max="11777" width="71" style="79" customWidth="1"/>
    <col min="11778" max="11782" width="5.140625" style="79" customWidth="1"/>
    <col min="11783" max="11783" width="4.42578125" style="79" customWidth="1"/>
    <col min="11784" max="11784" width="8.7109375" style="79" bestFit="1" customWidth="1"/>
    <col min="11785" max="12032" width="9.140625" style="79"/>
    <col min="12033" max="12033" width="71" style="79" customWidth="1"/>
    <col min="12034" max="12038" width="5.140625" style="79" customWidth="1"/>
    <col min="12039" max="12039" width="4.42578125" style="79" customWidth="1"/>
    <col min="12040" max="12040" width="8.7109375" style="79" bestFit="1" customWidth="1"/>
    <col min="12041" max="12288" width="9.140625" style="79"/>
    <col min="12289" max="12289" width="71" style="79" customWidth="1"/>
    <col min="12290" max="12294" width="5.140625" style="79" customWidth="1"/>
    <col min="12295" max="12295" width="4.42578125" style="79" customWidth="1"/>
    <col min="12296" max="12296" width="8.7109375" style="79" bestFit="1" customWidth="1"/>
    <col min="12297" max="12544" width="9.140625" style="79"/>
    <col min="12545" max="12545" width="71" style="79" customWidth="1"/>
    <col min="12546" max="12550" width="5.140625" style="79" customWidth="1"/>
    <col min="12551" max="12551" width="4.42578125" style="79" customWidth="1"/>
    <col min="12552" max="12552" width="8.7109375" style="79" bestFit="1" customWidth="1"/>
    <col min="12553" max="12800" width="9.140625" style="79"/>
    <col min="12801" max="12801" width="71" style="79" customWidth="1"/>
    <col min="12802" max="12806" width="5.140625" style="79" customWidth="1"/>
    <col min="12807" max="12807" width="4.42578125" style="79" customWidth="1"/>
    <col min="12808" max="12808" width="8.7109375" style="79" bestFit="1" customWidth="1"/>
    <col min="12809" max="13056" width="9.140625" style="79"/>
    <col min="13057" max="13057" width="71" style="79" customWidth="1"/>
    <col min="13058" max="13062" width="5.140625" style="79" customWidth="1"/>
    <col min="13063" max="13063" width="4.42578125" style="79" customWidth="1"/>
    <col min="13064" max="13064" width="8.7109375" style="79" bestFit="1" customWidth="1"/>
    <col min="13065" max="13312" width="9.140625" style="79"/>
    <col min="13313" max="13313" width="71" style="79" customWidth="1"/>
    <col min="13314" max="13318" width="5.140625" style="79" customWidth="1"/>
    <col min="13319" max="13319" width="4.42578125" style="79" customWidth="1"/>
    <col min="13320" max="13320" width="8.7109375" style="79" bestFit="1" customWidth="1"/>
    <col min="13321" max="13568" width="9.140625" style="79"/>
    <col min="13569" max="13569" width="71" style="79" customWidth="1"/>
    <col min="13570" max="13574" width="5.140625" style="79" customWidth="1"/>
    <col min="13575" max="13575" width="4.42578125" style="79" customWidth="1"/>
    <col min="13576" max="13576" width="8.7109375" style="79" bestFit="1" customWidth="1"/>
    <col min="13577" max="13824" width="9.140625" style="79"/>
    <col min="13825" max="13825" width="71" style="79" customWidth="1"/>
    <col min="13826" max="13830" width="5.140625" style="79" customWidth="1"/>
    <col min="13831" max="13831" width="4.42578125" style="79" customWidth="1"/>
    <col min="13832" max="13832" width="8.7109375" style="79" bestFit="1" customWidth="1"/>
    <col min="13833" max="14080" width="9.140625" style="79"/>
    <col min="14081" max="14081" width="71" style="79" customWidth="1"/>
    <col min="14082" max="14086" width="5.140625" style="79" customWidth="1"/>
    <col min="14087" max="14087" width="4.42578125" style="79" customWidth="1"/>
    <col min="14088" max="14088" width="8.7109375" style="79" bestFit="1" customWidth="1"/>
    <col min="14089" max="14336" width="9.140625" style="79"/>
    <col min="14337" max="14337" width="71" style="79" customWidth="1"/>
    <col min="14338" max="14342" width="5.140625" style="79" customWidth="1"/>
    <col min="14343" max="14343" width="4.42578125" style="79" customWidth="1"/>
    <col min="14344" max="14344" width="8.7109375" style="79" bestFit="1" customWidth="1"/>
    <col min="14345" max="14592" width="9.140625" style="79"/>
    <col min="14593" max="14593" width="71" style="79" customWidth="1"/>
    <col min="14594" max="14598" width="5.140625" style="79" customWidth="1"/>
    <col min="14599" max="14599" width="4.42578125" style="79" customWidth="1"/>
    <col min="14600" max="14600" width="8.7109375" style="79" bestFit="1" customWidth="1"/>
    <col min="14601" max="14848" width="9.140625" style="79"/>
    <col min="14849" max="14849" width="71" style="79" customWidth="1"/>
    <col min="14850" max="14854" width="5.140625" style="79" customWidth="1"/>
    <col min="14855" max="14855" width="4.42578125" style="79" customWidth="1"/>
    <col min="14856" max="14856" width="8.7109375" style="79" bestFit="1" customWidth="1"/>
    <col min="14857" max="15104" width="9.140625" style="79"/>
    <col min="15105" max="15105" width="71" style="79" customWidth="1"/>
    <col min="15106" max="15110" width="5.140625" style="79" customWidth="1"/>
    <col min="15111" max="15111" width="4.42578125" style="79" customWidth="1"/>
    <col min="15112" max="15112" width="8.7109375" style="79" bestFit="1" customWidth="1"/>
    <col min="15113" max="15360" width="9.140625" style="79"/>
    <col min="15361" max="15361" width="71" style="79" customWidth="1"/>
    <col min="15362" max="15366" width="5.140625" style="79" customWidth="1"/>
    <col min="15367" max="15367" width="4.42578125" style="79" customWidth="1"/>
    <col min="15368" max="15368" width="8.7109375" style="79" bestFit="1" customWidth="1"/>
    <col min="15369" max="15616" width="9.140625" style="79"/>
    <col min="15617" max="15617" width="71" style="79" customWidth="1"/>
    <col min="15618" max="15622" width="5.140625" style="79" customWidth="1"/>
    <col min="15623" max="15623" width="4.42578125" style="79" customWidth="1"/>
    <col min="15624" max="15624" width="8.7109375" style="79" bestFit="1" customWidth="1"/>
    <col min="15625" max="15872" width="9.140625" style="79"/>
    <col min="15873" max="15873" width="71" style="79" customWidth="1"/>
    <col min="15874" max="15878" width="5.140625" style="79" customWidth="1"/>
    <col min="15879" max="15879" width="4.42578125" style="79" customWidth="1"/>
    <col min="15880" max="15880" width="8.7109375" style="79" bestFit="1" customWidth="1"/>
    <col min="15881" max="16128" width="9.140625" style="79"/>
    <col min="16129" max="16129" width="71" style="79" customWidth="1"/>
    <col min="16130" max="16134" width="5.140625" style="79" customWidth="1"/>
    <col min="16135" max="16135" width="4.42578125" style="79" customWidth="1"/>
    <col min="16136" max="16136" width="8.7109375" style="79" bestFit="1" customWidth="1"/>
    <col min="16137" max="16384" width="9.140625" style="79"/>
  </cols>
  <sheetData>
    <row r="1" spans="1:8" ht="16.5" customHeight="1" thickTop="1" x14ac:dyDescent="0.25">
      <c r="A1" s="238" t="s">
        <v>600</v>
      </c>
      <c r="B1" s="163"/>
      <c r="C1" s="163"/>
      <c r="D1" s="163"/>
      <c r="E1" s="163"/>
      <c r="F1" s="163"/>
      <c r="G1" s="163"/>
      <c r="H1" s="164"/>
    </row>
    <row r="2" spans="1:8" ht="74.25" customHeight="1" x14ac:dyDescent="0.25">
      <c r="A2" s="239" t="s">
        <v>601</v>
      </c>
      <c r="B2" s="81" t="s">
        <v>602</v>
      </c>
      <c r="C2" s="81" t="s">
        <v>603</v>
      </c>
      <c r="D2" s="81" t="s">
        <v>604</v>
      </c>
      <c r="E2" s="81" t="s">
        <v>605</v>
      </c>
      <c r="F2" s="81" t="s">
        <v>606</v>
      </c>
      <c r="G2" s="81" t="s">
        <v>607</v>
      </c>
      <c r="H2" s="82" t="s">
        <v>608</v>
      </c>
    </row>
    <row r="3" spans="1:8" ht="16.5" customHeight="1" x14ac:dyDescent="0.25">
      <c r="A3" s="240" t="s">
        <v>609</v>
      </c>
      <c r="B3" s="84"/>
      <c r="C3" s="84"/>
      <c r="D3" s="84"/>
      <c r="E3" s="84"/>
      <c r="F3" s="84"/>
      <c r="G3" s="84"/>
      <c r="H3" s="85"/>
    </row>
    <row r="4" spans="1:8" ht="16.5" customHeight="1" x14ac:dyDescent="0.25">
      <c r="A4" s="239" t="s">
        <v>610</v>
      </c>
      <c r="B4" s="86">
        <v>20</v>
      </c>
      <c r="C4" s="86">
        <v>20</v>
      </c>
      <c r="D4" s="86">
        <v>0</v>
      </c>
      <c r="E4" s="86">
        <f>F4-B4</f>
        <v>70</v>
      </c>
      <c r="F4" s="86">
        <f>G4*30</f>
        <v>90</v>
      </c>
      <c r="G4" s="86">
        <v>3</v>
      </c>
      <c r="H4" s="87" t="s">
        <v>19</v>
      </c>
    </row>
    <row r="5" spans="1:8" ht="16.5" customHeight="1" x14ac:dyDescent="0.25">
      <c r="A5" s="239" t="s">
        <v>611</v>
      </c>
      <c r="B5" s="86">
        <v>20</v>
      </c>
      <c r="C5" s="86">
        <v>15</v>
      </c>
      <c r="D5" s="86">
        <v>5</v>
      </c>
      <c r="E5" s="86">
        <f t="shared" ref="E5:E11" si="0">F5-B5</f>
        <v>70</v>
      </c>
      <c r="F5" s="86">
        <f t="shared" ref="F5:F11" si="1">G5*30</f>
        <v>90</v>
      </c>
      <c r="G5" s="86">
        <v>3</v>
      </c>
      <c r="H5" s="87" t="s">
        <v>612</v>
      </c>
    </row>
    <row r="6" spans="1:8" ht="16.5" customHeight="1" x14ac:dyDescent="0.25">
      <c r="A6" s="239" t="s">
        <v>613</v>
      </c>
      <c r="B6" s="86">
        <v>20</v>
      </c>
      <c r="C6" s="86">
        <v>20</v>
      </c>
      <c r="D6" s="86">
        <v>0</v>
      </c>
      <c r="E6" s="86">
        <f t="shared" si="0"/>
        <v>70</v>
      </c>
      <c r="F6" s="86">
        <f t="shared" si="1"/>
        <v>90</v>
      </c>
      <c r="G6" s="86">
        <v>3</v>
      </c>
      <c r="H6" s="87" t="s">
        <v>11</v>
      </c>
    </row>
    <row r="7" spans="1:8" ht="16.5" customHeight="1" x14ac:dyDescent="0.25">
      <c r="A7" s="239" t="s">
        <v>614</v>
      </c>
      <c r="B7" s="86">
        <v>20</v>
      </c>
      <c r="C7" s="86">
        <v>20</v>
      </c>
      <c r="D7" s="86">
        <v>0</v>
      </c>
      <c r="E7" s="86">
        <f t="shared" si="0"/>
        <v>70</v>
      </c>
      <c r="F7" s="86">
        <f t="shared" si="1"/>
        <v>90</v>
      </c>
      <c r="G7" s="86">
        <v>3</v>
      </c>
      <c r="H7" s="87" t="s">
        <v>459</v>
      </c>
    </row>
    <row r="8" spans="1:8" ht="16.5" customHeight="1" x14ac:dyDescent="0.25">
      <c r="A8" s="239" t="s">
        <v>615</v>
      </c>
      <c r="B8" s="86">
        <v>30</v>
      </c>
      <c r="C8" s="86">
        <v>30</v>
      </c>
      <c r="D8" s="86">
        <v>0</v>
      </c>
      <c r="E8" s="86">
        <f t="shared" si="0"/>
        <v>90</v>
      </c>
      <c r="F8" s="86">
        <f t="shared" si="1"/>
        <v>120</v>
      </c>
      <c r="G8" s="86">
        <v>4</v>
      </c>
      <c r="H8" s="87" t="s">
        <v>19</v>
      </c>
    </row>
    <row r="9" spans="1:8" ht="16.5" customHeight="1" x14ac:dyDescent="0.25">
      <c r="A9" s="239" t="s">
        <v>616</v>
      </c>
      <c r="B9" s="86">
        <v>30</v>
      </c>
      <c r="C9" s="86">
        <v>30</v>
      </c>
      <c r="D9" s="89">
        <v>0</v>
      </c>
      <c r="E9" s="86">
        <f t="shared" si="0"/>
        <v>90</v>
      </c>
      <c r="F9" s="86">
        <f t="shared" si="1"/>
        <v>120</v>
      </c>
      <c r="G9" s="86">
        <v>4</v>
      </c>
      <c r="H9" s="87" t="s">
        <v>617</v>
      </c>
    </row>
    <row r="10" spans="1:8" ht="16.5" customHeight="1" x14ac:dyDescent="0.25">
      <c r="A10" s="239" t="s">
        <v>618</v>
      </c>
      <c r="B10" s="86">
        <v>10</v>
      </c>
      <c r="C10" s="86">
        <v>10</v>
      </c>
      <c r="D10" s="86">
        <v>0</v>
      </c>
      <c r="E10" s="86">
        <f t="shared" si="0"/>
        <v>50</v>
      </c>
      <c r="F10" s="86">
        <f t="shared" si="1"/>
        <v>60</v>
      </c>
      <c r="G10" s="86">
        <v>2</v>
      </c>
      <c r="H10" s="87" t="s">
        <v>459</v>
      </c>
    </row>
    <row r="11" spans="1:8" ht="16.5" customHeight="1" x14ac:dyDescent="0.25">
      <c r="A11" s="239" t="s">
        <v>619</v>
      </c>
      <c r="B11" s="86">
        <v>30</v>
      </c>
      <c r="C11" s="86">
        <v>25</v>
      </c>
      <c r="D11" s="86">
        <v>5</v>
      </c>
      <c r="E11" s="86">
        <f t="shared" si="0"/>
        <v>90</v>
      </c>
      <c r="F11" s="86">
        <f t="shared" si="1"/>
        <v>120</v>
      </c>
      <c r="G11" s="86">
        <v>4</v>
      </c>
      <c r="H11" s="87" t="s">
        <v>612</v>
      </c>
    </row>
    <row r="12" spans="1:8" ht="16.5" customHeight="1" x14ac:dyDescent="0.25">
      <c r="A12" s="239" t="s">
        <v>620</v>
      </c>
      <c r="B12" s="86">
        <v>10</v>
      </c>
      <c r="C12" s="86">
        <v>10</v>
      </c>
      <c r="D12" s="86">
        <v>0</v>
      </c>
      <c r="E12" s="86">
        <f>F12-B12</f>
        <v>50</v>
      </c>
      <c r="F12" s="86">
        <f>G12*30</f>
        <v>60</v>
      </c>
      <c r="G12" s="86">
        <v>2</v>
      </c>
      <c r="H12" s="87" t="s">
        <v>11</v>
      </c>
    </row>
    <row r="13" spans="1:8" ht="16.5" customHeight="1" x14ac:dyDescent="0.25">
      <c r="A13" s="239" t="s">
        <v>621</v>
      </c>
      <c r="B13" s="86">
        <v>10</v>
      </c>
      <c r="C13" s="86">
        <v>10</v>
      </c>
      <c r="D13" s="86">
        <v>0</v>
      </c>
      <c r="E13" s="86">
        <f>F13-B13</f>
        <v>50</v>
      </c>
      <c r="F13" s="86">
        <f>G13*30</f>
        <v>60</v>
      </c>
      <c r="G13" s="86">
        <v>2</v>
      </c>
      <c r="H13" s="87" t="s">
        <v>11</v>
      </c>
    </row>
    <row r="14" spans="1:8" ht="16.5" customHeight="1" x14ac:dyDescent="0.25">
      <c r="A14" s="240" t="s">
        <v>622</v>
      </c>
      <c r="B14" s="91">
        <f t="shared" ref="B14:G14" si="2">SUM(B4:B13)</f>
        <v>200</v>
      </c>
      <c r="C14" s="91">
        <f t="shared" si="2"/>
        <v>190</v>
      </c>
      <c r="D14" s="91">
        <f t="shared" si="2"/>
        <v>10</v>
      </c>
      <c r="E14" s="91">
        <f t="shared" si="2"/>
        <v>700</v>
      </c>
      <c r="F14" s="91">
        <f t="shared" si="2"/>
        <v>900</v>
      </c>
      <c r="G14" s="91">
        <f t="shared" si="2"/>
        <v>30</v>
      </c>
      <c r="H14" s="92"/>
    </row>
    <row r="15" spans="1:8" ht="16.5" customHeight="1" x14ac:dyDescent="0.25">
      <c r="A15" s="240" t="s">
        <v>623</v>
      </c>
      <c r="B15" s="84"/>
      <c r="C15" s="84"/>
      <c r="D15" s="84"/>
      <c r="E15" s="84"/>
      <c r="F15" s="84"/>
      <c r="G15" s="84"/>
      <c r="H15" s="85"/>
    </row>
    <row r="16" spans="1:8" ht="16.5" customHeight="1" x14ac:dyDescent="0.25">
      <c r="A16" s="239" t="s">
        <v>624</v>
      </c>
      <c r="B16" s="86">
        <v>20</v>
      </c>
      <c r="C16" s="86">
        <v>15</v>
      </c>
      <c r="D16" s="86">
        <v>5</v>
      </c>
      <c r="E16" s="86">
        <f t="shared" ref="E16:E24" si="3">F16-B16</f>
        <v>100</v>
      </c>
      <c r="F16" s="86">
        <f t="shared" ref="F16:F25" si="4">G16*30</f>
        <v>120</v>
      </c>
      <c r="G16" s="86">
        <v>4</v>
      </c>
      <c r="H16" s="87" t="s">
        <v>19</v>
      </c>
    </row>
    <row r="17" spans="1:8" ht="16.5" customHeight="1" x14ac:dyDescent="0.25">
      <c r="A17" s="239" t="s">
        <v>625</v>
      </c>
      <c r="B17" s="86">
        <v>10</v>
      </c>
      <c r="C17" s="86">
        <v>10</v>
      </c>
      <c r="D17" s="86">
        <v>0</v>
      </c>
      <c r="E17" s="86">
        <f t="shared" si="3"/>
        <v>50</v>
      </c>
      <c r="F17" s="86">
        <f t="shared" si="4"/>
        <v>60</v>
      </c>
      <c r="G17" s="86">
        <v>2</v>
      </c>
      <c r="H17" s="87" t="s">
        <v>19</v>
      </c>
    </row>
    <row r="18" spans="1:8" ht="16.5" customHeight="1" x14ac:dyDescent="0.25">
      <c r="A18" s="239" t="s">
        <v>626</v>
      </c>
      <c r="B18" s="86">
        <v>15</v>
      </c>
      <c r="C18" s="86">
        <v>15</v>
      </c>
      <c r="D18" s="86">
        <v>0</v>
      </c>
      <c r="E18" s="86">
        <f t="shared" si="3"/>
        <v>75</v>
      </c>
      <c r="F18" s="86">
        <f t="shared" si="4"/>
        <v>90</v>
      </c>
      <c r="G18" s="86">
        <v>3</v>
      </c>
      <c r="H18" s="87" t="s">
        <v>459</v>
      </c>
    </row>
    <row r="19" spans="1:8" ht="16.5" customHeight="1" x14ac:dyDescent="0.25">
      <c r="A19" s="239" t="s">
        <v>627</v>
      </c>
      <c r="B19" s="86">
        <v>10</v>
      </c>
      <c r="C19" s="86">
        <v>10</v>
      </c>
      <c r="D19" s="86">
        <v>0</v>
      </c>
      <c r="E19" s="86">
        <f t="shared" si="3"/>
        <v>50</v>
      </c>
      <c r="F19" s="86">
        <f t="shared" si="4"/>
        <v>60</v>
      </c>
      <c r="G19" s="86">
        <v>2</v>
      </c>
      <c r="H19" s="87" t="s">
        <v>11</v>
      </c>
    </row>
    <row r="20" spans="1:8" ht="16.5" customHeight="1" x14ac:dyDescent="0.25">
      <c r="A20" s="239" t="s">
        <v>628</v>
      </c>
      <c r="B20" s="86">
        <v>10</v>
      </c>
      <c r="C20" s="86">
        <v>10</v>
      </c>
      <c r="D20" s="86">
        <v>0</v>
      </c>
      <c r="E20" s="86">
        <f t="shared" si="3"/>
        <v>80</v>
      </c>
      <c r="F20" s="86">
        <f t="shared" si="4"/>
        <v>90</v>
      </c>
      <c r="G20" s="86">
        <v>3</v>
      </c>
      <c r="H20" s="87" t="s">
        <v>19</v>
      </c>
    </row>
    <row r="21" spans="1:8" ht="16.5" customHeight="1" x14ac:dyDescent="0.25">
      <c r="A21" s="239" t="s">
        <v>629</v>
      </c>
      <c r="B21" s="86">
        <v>30</v>
      </c>
      <c r="C21" s="86">
        <v>20</v>
      </c>
      <c r="D21" s="86">
        <v>10</v>
      </c>
      <c r="E21" s="86">
        <f t="shared" si="3"/>
        <v>90</v>
      </c>
      <c r="F21" s="86">
        <f t="shared" si="4"/>
        <v>120</v>
      </c>
      <c r="G21" s="86">
        <v>4</v>
      </c>
      <c r="H21" s="87" t="s">
        <v>19</v>
      </c>
    </row>
    <row r="22" spans="1:8" ht="16.5" customHeight="1" x14ac:dyDescent="0.25">
      <c r="A22" s="239" t="s">
        <v>630</v>
      </c>
      <c r="B22" s="86">
        <v>30</v>
      </c>
      <c r="C22" s="86">
        <v>20</v>
      </c>
      <c r="D22" s="86">
        <v>10</v>
      </c>
      <c r="E22" s="86">
        <f t="shared" si="3"/>
        <v>90</v>
      </c>
      <c r="F22" s="86">
        <f t="shared" si="4"/>
        <v>120</v>
      </c>
      <c r="G22" s="86">
        <v>4</v>
      </c>
      <c r="H22" s="87" t="s">
        <v>19</v>
      </c>
    </row>
    <row r="23" spans="1:8" ht="16.5" customHeight="1" x14ac:dyDescent="0.25">
      <c r="A23" s="239" t="s">
        <v>631</v>
      </c>
      <c r="B23" s="86">
        <v>10</v>
      </c>
      <c r="C23" s="86">
        <v>10</v>
      </c>
      <c r="D23" s="86">
        <v>0</v>
      </c>
      <c r="E23" s="86">
        <f t="shared" si="3"/>
        <v>50</v>
      </c>
      <c r="F23" s="86">
        <f t="shared" si="4"/>
        <v>60</v>
      </c>
      <c r="G23" s="86">
        <v>2</v>
      </c>
      <c r="H23" s="87" t="s">
        <v>11</v>
      </c>
    </row>
    <row r="24" spans="1:8" ht="16.5" customHeight="1" x14ac:dyDescent="0.25">
      <c r="A24" s="239" t="s">
        <v>632</v>
      </c>
      <c r="B24" s="86">
        <v>25</v>
      </c>
      <c r="C24" s="86">
        <v>0</v>
      </c>
      <c r="D24" s="86">
        <v>25</v>
      </c>
      <c r="E24" s="86">
        <f t="shared" si="3"/>
        <v>95</v>
      </c>
      <c r="F24" s="86">
        <f t="shared" si="4"/>
        <v>120</v>
      </c>
      <c r="G24" s="86">
        <v>4</v>
      </c>
      <c r="H24" s="87" t="s">
        <v>633</v>
      </c>
    </row>
    <row r="25" spans="1:8" ht="16.5" customHeight="1" x14ac:dyDescent="0.25">
      <c r="A25" s="240" t="s">
        <v>634</v>
      </c>
      <c r="B25" s="86">
        <v>15</v>
      </c>
      <c r="C25" s="86">
        <v>10</v>
      </c>
      <c r="D25" s="86">
        <v>0</v>
      </c>
      <c r="E25" s="86">
        <f>F25-B25</f>
        <v>45</v>
      </c>
      <c r="F25" s="86">
        <f t="shared" si="4"/>
        <v>60</v>
      </c>
      <c r="G25" s="86">
        <v>2</v>
      </c>
      <c r="H25" s="87" t="s">
        <v>635</v>
      </c>
    </row>
    <row r="26" spans="1:8" ht="16.5" customHeight="1" x14ac:dyDescent="0.25">
      <c r="A26" s="239" t="s">
        <v>636</v>
      </c>
      <c r="B26" s="93"/>
      <c r="C26" s="93"/>
      <c r="D26" s="93"/>
      <c r="E26" s="93"/>
      <c r="F26" s="93"/>
      <c r="G26" s="93"/>
      <c r="H26" s="87"/>
    </row>
    <row r="27" spans="1:8" ht="16.5" customHeight="1" x14ac:dyDescent="0.25">
      <c r="A27" s="239" t="s">
        <v>637</v>
      </c>
      <c r="B27" s="93"/>
      <c r="C27" s="93"/>
      <c r="D27" s="93"/>
      <c r="E27" s="93"/>
      <c r="F27" s="93"/>
      <c r="G27" s="93"/>
      <c r="H27" s="87"/>
    </row>
    <row r="28" spans="1:8" ht="16.5" customHeight="1" x14ac:dyDescent="0.25">
      <c r="A28" s="240" t="s">
        <v>622</v>
      </c>
      <c r="B28" s="91">
        <f t="shared" ref="B28:G28" si="5">SUM(B16:B25)</f>
        <v>175</v>
      </c>
      <c r="C28" s="91">
        <f t="shared" si="5"/>
        <v>120</v>
      </c>
      <c r="D28" s="91">
        <f t="shared" si="5"/>
        <v>50</v>
      </c>
      <c r="E28" s="91">
        <f t="shared" si="5"/>
        <v>725</v>
      </c>
      <c r="F28" s="91">
        <f t="shared" si="5"/>
        <v>900</v>
      </c>
      <c r="G28" s="91">
        <f t="shared" si="5"/>
        <v>30</v>
      </c>
      <c r="H28" s="92"/>
    </row>
    <row r="29" spans="1:8" ht="16.5" customHeight="1" x14ac:dyDescent="0.25">
      <c r="A29" s="240" t="s">
        <v>638</v>
      </c>
      <c r="B29" s="94"/>
      <c r="C29" s="94"/>
      <c r="D29" s="94"/>
      <c r="E29" s="94"/>
      <c r="F29" s="94"/>
      <c r="G29" s="94"/>
      <c r="H29" s="92"/>
    </row>
    <row r="30" spans="1:8" ht="16.5" customHeight="1" x14ac:dyDescent="0.25">
      <c r="A30" s="241" t="s">
        <v>639</v>
      </c>
      <c r="B30" s="94"/>
      <c r="C30" s="94"/>
      <c r="D30" s="94"/>
      <c r="E30" s="94"/>
      <c r="F30" s="94">
        <v>450</v>
      </c>
      <c r="G30" s="94">
        <v>15</v>
      </c>
      <c r="H30" s="92"/>
    </row>
    <row r="31" spans="1:8" ht="16.5" customHeight="1" x14ac:dyDescent="0.25">
      <c r="A31" s="241" t="s">
        <v>156</v>
      </c>
      <c r="B31" s="94"/>
      <c r="C31" s="94"/>
      <c r="D31" s="94"/>
      <c r="E31" s="94"/>
      <c r="F31" s="94">
        <v>450</v>
      </c>
      <c r="G31" s="94">
        <v>15</v>
      </c>
      <c r="H31" s="92"/>
    </row>
    <row r="32" spans="1:8" ht="16.5" customHeight="1" x14ac:dyDescent="0.25">
      <c r="A32" s="240" t="s">
        <v>622</v>
      </c>
      <c r="B32" s="94"/>
      <c r="C32" s="94"/>
      <c r="D32" s="94"/>
      <c r="E32" s="94"/>
      <c r="F32" s="94">
        <v>900</v>
      </c>
      <c r="G32" s="91">
        <f>SUM(G30:G31)</f>
        <v>30</v>
      </c>
      <c r="H32" s="92"/>
    </row>
    <row r="33" spans="1:8" ht="16.5" customHeight="1" thickBot="1" x14ac:dyDescent="0.3">
      <c r="A33" s="242" t="s">
        <v>640</v>
      </c>
      <c r="B33" s="97">
        <f t="shared" ref="B33:G33" si="6">B32+B28+B14</f>
        <v>375</v>
      </c>
      <c r="C33" s="97">
        <f t="shared" si="6"/>
        <v>310</v>
      </c>
      <c r="D33" s="97">
        <f t="shared" si="6"/>
        <v>60</v>
      </c>
      <c r="E33" s="97">
        <f t="shared" si="6"/>
        <v>1425</v>
      </c>
      <c r="F33" s="97">
        <f t="shared" si="6"/>
        <v>2700</v>
      </c>
      <c r="G33" s="97">
        <f t="shared" si="6"/>
        <v>90</v>
      </c>
      <c r="H33" s="98"/>
    </row>
    <row r="34" spans="1:8" ht="16.5" customHeight="1" thickTop="1" x14ac:dyDescent="0.25"/>
  </sheetData>
  <printOptions horizontalCentered="1" verticalCentered="1"/>
  <pageMargins left="0.55118110236220474" right="0.35433070866141736" top="0.59055118110236227" bottom="0.59055118110236227" header="0.31496062992125984" footer="0.31496062992125984"/>
  <pageSetup paperSize="9" scale="85" orientation="portrait" r:id="rId1"/>
  <headerFooter>
    <oddHeader>&amp;A</oddHeader>
    <oddFooter>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BreakPreview" zoomScale="130" zoomScaleNormal="100" zoomScaleSheetLayoutView="130" workbookViewId="0">
      <selection sqref="A1:H33"/>
    </sheetView>
  </sheetViews>
  <sheetFormatPr defaultRowHeight="15" x14ac:dyDescent="0.25"/>
  <cols>
    <col min="1" max="1" width="54.5703125" style="165" customWidth="1"/>
    <col min="2" max="7" width="5" style="165" customWidth="1"/>
    <col min="8" max="8" width="6.5703125" style="165" customWidth="1"/>
    <col min="9" max="15" width="9.140625" style="165"/>
    <col min="16" max="16" width="9.28515625" style="165" customWidth="1"/>
    <col min="17" max="60" width="9.140625" style="165"/>
    <col min="61" max="61" width="85.42578125" style="165" customWidth="1"/>
    <col min="62" max="256" width="9.140625" style="165"/>
    <col min="257" max="257" width="54.5703125" style="165" customWidth="1"/>
    <col min="258" max="263" width="5" style="165" customWidth="1"/>
    <col min="264" max="264" width="6.5703125" style="165" customWidth="1"/>
    <col min="265" max="271" width="9.140625" style="165"/>
    <col min="272" max="272" width="9.28515625" style="165" customWidth="1"/>
    <col min="273" max="316" width="9.140625" style="165"/>
    <col min="317" max="317" width="85.42578125" style="165" customWidth="1"/>
    <col min="318" max="512" width="9.140625" style="165"/>
    <col min="513" max="513" width="54.5703125" style="165" customWidth="1"/>
    <col min="514" max="519" width="5" style="165" customWidth="1"/>
    <col min="520" max="520" width="6.5703125" style="165" customWidth="1"/>
    <col min="521" max="527" width="9.140625" style="165"/>
    <col min="528" max="528" width="9.28515625" style="165" customWidth="1"/>
    <col min="529" max="572" width="9.140625" style="165"/>
    <col min="573" max="573" width="85.42578125" style="165" customWidth="1"/>
    <col min="574" max="768" width="9.140625" style="165"/>
    <col min="769" max="769" width="54.5703125" style="165" customWidth="1"/>
    <col min="770" max="775" width="5" style="165" customWidth="1"/>
    <col min="776" max="776" width="6.5703125" style="165" customWidth="1"/>
    <col min="777" max="783" width="9.140625" style="165"/>
    <col min="784" max="784" width="9.28515625" style="165" customWidth="1"/>
    <col min="785" max="828" width="9.140625" style="165"/>
    <col min="829" max="829" width="85.42578125" style="165" customWidth="1"/>
    <col min="830" max="1024" width="9.140625" style="165"/>
    <col min="1025" max="1025" width="54.5703125" style="165" customWidth="1"/>
    <col min="1026" max="1031" width="5" style="165" customWidth="1"/>
    <col min="1032" max="1032" width="6.5703125" style="165" customWidth="1"/>
    <col min="1033" max="1039" width="9.140625" style="165"/>
    <col min="1040" max="1040" width="9.28515625" style="165" customWidth="1"/>
    <col min="1041" max="1084" width="9.140625" style="165"/>
    <col min="1085" max="1085" width="85.42578125" style="165" customWidth="1"/>
    <col min="1086" max="1280" width="9.140625" style="165"/>
    <col min="1281" max="1281" width="54.5703125" style="165" customWidth="1"/>
    <col min="1282" max="1287" width="5" style="165" customWidth="1"/>
    <col min="1288" max="1288" width="6.5703125" style="165" customWidth="1"/>
    <col min="1289" max="1295" width="9.140625" style="165"/>
    <col min="1296" max="1296" width="9.28515625" style="165" customWidth="1"/>
    <col min="1297" max="1340" width="9.140625" style="165"/>
    <col min="1341" max="1341" width="85.42578125" style="165" customWidth="1"/>
    <col min="1342" max="1536" width="9.140625" style="165"/>
    <col min="1537" max="1537" width="54.5703125" style="165" customWidth="1"/>
    <col min="1538" max="1543" width="5" style="165" customWidth="1"/>
    <col min="1544" max="1544" width="6.5703125" style="165" customWidth="1"/>
    <col min="1545" max="1551" width="9.140625" style="165"/>
    <col min="1552" max="1552" width="9.28515625" style="165" customWidth="1"/>
    <col min="1553" max="1596" width="9.140625" style="165"/>
    <col min="1597" max="1597" width="85.42578125" style="165" customWidth="1"/>
    <col min="1598" max="1792" width="9.140625" style="165"/>
    <col min="1793" max="1793" width="54.5703125" style="165" customWidth="1"/>
    <col min="1794" max="1799" width="5" style="165" customWidth="1"/>
    <col min="1800" max="1800" width="6.5703125" style="165" customWidth="1"/>
    <col min="1801" max="1807" width="9.140625" style="165"/>
    <col min="1808" max="1808" width="9.28515625" style="165" customWidth="1"/>
    <col min="1809" max="1852" width="9.140625" style="165"/>
    <col min="1853" max="1853" width="85.42578125" style="165" customWidth="1"/>
    <col min="1854" max="2048" width="9.140625" style="165"/>
    <col min="2049" max="2049" width="54.5703125" style="165" customWidth="1"/>
    <col min="2050" max="2055" width="5" style="165" customWidth="1"/>
    <col min="2056" max="2056" width="6.5703125" style="165" customWidth="1"/>
    <col min="2057" max="2063" width="9.140625" style="165"/>
    <col min="2064" max="2064" width="9.28515625" style="165" customWidth="1"/>
    <col min="2065" max="2108" width="9.140625" style="165"/>
    <col min="2109" max="2109" width="85.42578125" style="165" customWidth="1"/>
    <col min="2110" max="2304" width="9.140625" style="165"/>
    <col min="2305" max="2305" width="54.5703125" style="165" customWidth="1"/>
    <col min="2306" max="2311" width="5" style="165" customWidth="1"/>
    <col min="2312" max="2312" width="6.5703125" style="165" customWidth="1"/>
    <col min="2313" max="2319" width="9.140625" style="165"/>
    <col min="2320" max="2320" width="9.28515625" style="165" customWidth="1"/>
    <col min="2321" max="2364" width="9.140625" style="165"/>
    <col min="2365" max="2365" width="85.42578125" style="165" customWidth="1"/>
    <col min="2366" max="2560" width="9.140625" style="165"/>
    <col min="2561" max="2561" width="54.5703125" style="165" customWidth="1"/>
    <col min="2562" max="2567" width="5" style="165" customWidth="1"/>
    <col min="2568" max="2568" width="6.5703125" style="165" customWidth="1"/>
    <col min="2569" max="2575" width="9.140625" style="165"/>
    <col min="2576" max="2576" width="9.28515625" style="165" customWidth="1"/>
    <col min="2577" max="2620" width="9.140625" style="165"/>
    <col min="2621" max="2621" width="85.42578125" style="165" customWidth="1"/>
    <col min="2622" max="2816" width="9.140625" style="165"/>
    <col min="2817" max="2817" width="54.5703125" style="165" customWidth="1"/>
    <col min="2818" max="2823" width="5" style="165" customWidth="1"/>
    <col min="2824" max="2824" width="6.5703125" style="165" customWidth="1"/>
    <col min="2825" max="2831" width="9.140625" style="165"/>
    <col min="2832" max="2832" width="9.28515625" style="165" customWidth="1"/>
    <col min="2833" max="2876" width="9.140625" style="165"/>
    <col min="2877" max="2877" width="85.42578125" style="165" customWidth="1"/>
    <col min="2878" max="3072" width="9.140625" style="165"/>
    <col min="3073" max="3073" width="54.5703125" style="165" customWidth="1"/>
    <col min="3074" max="3079" width="5" style="165" customWidth="1"/>
    <col min="3080" max="3080" width="6.5703125" style="165" customWidth="1"/>
    <col min="3081" max="3087" width="9.140625" style="165"/>
    <col min="3088" max="3088" width="9.28515625" style="165" customWidth="1"/>
    <col min="3089" max="3132" width="9.140625" style="165"/>
    <col min="3133" max="3133" width="85.42578125" style="165" customWidth="1"/>
    <col min="3134" max="3328" width="9.140625" style="165"/>
    <col min="3329" max="3329" width="54.5703125" style="165" customWidth="1"/>
    <col min="3330" max="3335" width="5" style="165" customWidth="1"/>
    <col min="3336" max="3336" width="6.5703125" style="165" customWidth="1"/>
    <col min="3337" max="3343" width="9.140625" style="165"/>
    <col min="3344" max="3344" width="9.28515625" style="165" customWidth="1"/>
    <col min="3345" max="3388" width="9.140625" style="165"/>
    <col min="3389" max="3389" width="85.42578125" style="165" customWidth="1"/>
    <col min="3390" max="3584" width="9.140625" style="165"/>
    <col min="3585" max="3585" width="54.5703125" style="165" customWidth="1"/>
    <col min="3586" max="3591" width="5" style="165" customWidth="1"/>
    <col min="3592" max="3592" width="6.5703125" style="165" customWidth="1"/>
    <col min="3593" max="3599" width="9.140625" style="165"/>
    <col min="3600" max="3600" width="9.28515625" style="165" customWidth="1"/>
    <col min="3601" max="3644" width="9.140625" style="165"/>
    <col min="3645" max="3645" width="85.42578125" style="165" customWidth="1"/>
    <col min="3646" max="3840" width="9.140625" style="165"/>
    <col min="3841" max="3841" width="54.5703125" style="165" customWidth="1"/>
    <col min="3842" max="3847" width="5" style="165" customWidth="1"/>
    <col min="3848" max="3848" width="6.5703125" style="165" customWidth="1"/>
    <col min="3849" max="3855" width="9.140625" style="165"/>
    <col min="3856" max="3856" width="9.28515625" style="165" customWidth="1"/>
    <col min="3857" max="3900" width="9.140625" style="165"/>
    <col min="3901" max="3901" width="85.42578125" style="165" customWidth="1"/>
    <col min="3902" max="4096" width="9.140625" style="165"/>
    <col min="4097" max="4097" width="54.5703125" style="165" customWidth="1"/>
    <col min="4098" max="4103" width="5" style="165" customWidth="1"/>
    <col min="4104" max="4104" width="6.5703125" style="165" customWidth="1"/>
    <col min="4105" max="4111" width="9.140625" style="165"/>
    <col min="4112" max="4112" width="9.28515625" style="165" customWidth="1"/>
    <col min="4113" max="4156" width="9.140625" style="165"/>
    <col min="4157" max="4157" width="85.42578125" style="165" customWidth="1"/>
    <col min="4158" max="4352" width="9.140625" style="165"/>
    <col min="4353" max="4353" width="54.5703125" style="165" customWidth="1"/>
    <col min="4354" max="4359" width="5" style="165" customWidth="1"/>
    <col min="4360" max="4360" width="6.5703125" style="165" customWidth="1"/>
    <col min="4361" max="4367" width="9.140625" style="165"/>
    <col min="4368" max="4368" width="9.28515625" style="165" customWidth="1"/>
    <col min="4369" max="4412" width="9.140625" style="165"/>
    <col min="4413" max="4413" width="85.42578125" style="165" customWidth="1"/>
    <col min="4414" max="4608" width="9.140625" style="165"/>
    <col min="4609" max="4609" width="54.5703125" style="165" customWidth="1"/>
    <col min="4610" max="4615" width="5" style="165" customWidth="1"/>
    <col min="4616" max="4616" width="6.5703125" style="165" customWidth="1"/>
    <col min="4617" max="4623" width="9.140625" style="165"/>
    <col min="4624" max="4624" width="9.28515625" style="165" customWidth="1"/>
    <col min="4625" max="4668" width="9.140625" style="165"/>
    <col min="4669" max="4669" width="85.42578125" style="165" customWidth="1"/>
    <col min="4670" max="4864" width="9.140625" style="165"/>
    <col min="4865" max="4865" width="54.5703125" style="165" customWidth="1"/>
    <col min="4866" max="4871" width="5" style="165" customWidth="1"/>
    <col min="4872" max="4872" width="6.5703125" style="165" customWidth="1"/>
    <col min="4873" max="4879" width="9.140625" style="165"/>
    <col min="4880" max="4880" width="9.28515625" style="165" customWidth="1"/>
    <col min="4881" max="4924" width="9.140625" style="165"/>
    <col min="4925" max="4925" width="85.42578125" style="165" customWidth="1"/>
    <col min="4926" max="5120" width="9.140625" style="165"/>
    <col min="5121" max="5121" width="54.5703125" style="165" customWidth="1"/>
    <col min="5122" max="5127" width="5" style="165" customWidth="1"/>
    <col min="5128" max="5128" width="6.5703125" style="165" customWidth="1"/>
    <col min="5129" max="5135" width="9.140625" style="165"/>
    <col min="5136" max="5136" width="9.28515625" style="165" customWidth="1"/>
    <col min="5137" max="5180" width="9.140625" style="165"/>
    <col min="5181" max="5181" width="85.42578125" style="165" customWidth="1"/>
    <col min="5182" max="5376" width="9.140625" style="165"/>
    <col min="5377" max="5377" width="54.5703125" style="165" customWidth="1"/>
    <col min="5378" max="5383" width="5" style="165" customWidth="1"/>
    <col min="5384" max="5384" width="6.5703125" style="165" customWidth="1"/>
    <col min="5385" max="5391" width="9.140625" style="165"/>
    <col min="5392" max="5392" width="9.28515625" style="165" customWidth="1"/>
    <col min="5393" max="5436" width="9.140625" style="165"/>
    <col min="5437" max="5437" width="85.42578125" style="165" customWidth="1"/>
    <col min="5438" max="5632" width="9.140625" style="165"/>
    <col min="5633" max="5633" width="54.5703125" style="165" customWidth="1"/>
    <col min="5634" max="5639" width="5" style="165" customWidth="1"/>
    <col min="5640" max="5640" width="6.5703125" style="165" customWidth="1"/>
    <col min="5641" max="5647" width="9.140625" style="165"/>
    <col min="5648" max="5648" width="9.28515625" style="165" customWidth="1"/>
    <col min="5649" max="5692" width="9.140625" style="165"/>
    <col min="5693" max="5693" width="85.42578125" style="165" customWidth="1"/>
    <col min="5694" max="5888" width="9.140625" style="165"/>
    <col min="5889" max="5889" width="54.5703125" style="165" customWidth="1"/>
    <col min="5890" max="5895" width="5" style="165" customWidth="1"/>
    <col min="5896" max="5896" width="6.5703125" style="165" customWidth="1"/>
    <col min="5897" max="5903" width="9.140625" style="165"/>
    <col min="5904" max="5904" width="9.28515625" style="165" customWidth="1"/>
    <col min="5905" max="5948" width="9.140625" style="165"/>
    <col min="5949" max="5949" width="85.42578125" style="165" customWidth="1"/>
    <col min="5950" max="6144" width="9.140625" style="165"/>
    <col min="6145" max="6145" width="54.5703125" style="165" customWidth="1"/>
    <col min="6146" max="6151" width="5" style="165" customWidth="1"/>
    <col min="6152" max="6152" width="6.5703125" style="165" customWidth="1"/>
    <col min="6153" max="6159" width="9.140625" style="165"/>
    <col min="6160" max="6160" width="9.28515625" style="165" customWidth="1"/>
    <col min="6161" max="6204" width="9.140625" style="165"/>
    <col min="6205" max="6205" width="85.42578125" style="165" customWidth="1"/>
    <col min="6206" max="6400" width="9.140625" style="165"/>
    <col min="6401" max="6401" width="54.5703125" style="165" customWidth="1"/>
    <col min="6402" max="6407" width="5" style="165" customWidth="1"/>
    <col min="6408" max="6408" width="6.5703125" style="165" customWidth="1"/>
    <col min="6409" max="6415" width="9.140625" style="165"/>
    <col min="6416" max="6416" width="9.28515625" style="165" customWidth="1"/>
    <col min="6417" max="6460" width="9.140625" style="165"/>
    <col min="6461" max="6461" width="85.42578125" style="165" customWidth="1"/>
    <col min="6462" max="6656" width="9.140625" style="165"/>
    <col min="6657" max="6657" width="54.5703125" style="165" customWidth="1"/>
    <col min="6658" max="6663" width="5" style="165" customWidth="1"/>
    <col min="6664" max="6664" width="6.5703125" style="165" customWidth="1"/>
    <col min="6665" max="6671" width="9.140625" style="165"/>
    <col min="6672" max="6672" width="9.28515625" style="165" customWidth="1"/>
    <col min="6673" max="6716" width="9.140625" style="165"/>
    <col min="6717" max="6717" width="85.42578125" style="165" customWidth="1"/>
    <col min="6718" max="6912" width="9.140625" style="165"/>
    <col min="6913" max="6913" width="54.5703125" style="165" customWidth="1"/>
    <col min="6914" max="6919" width="5" style="165" customWidth="1"/>
    <col min="6920" max="6920" width="6.5703125" style="165" customWidth="1"/>
    <col min="6921" max="6927" width="9.140625" style="165"/>
    <col min="6928" max="6928" width="9.28515625" style="165" customWidth="1"/>
    <col min="6929" max="6972" width="9.140625" style="165"/>
    <col min="6973" max="6973" width="85.42578125" style="165" customWidth="1"/>
    <col min="6974" max="7168" width="9.140625" style="165"/>
    <col min="7169" max="7169" width="54.5703125" style="165" customWidth="1"/>
    <col min="7170" max="7175" width="5" style="165" customWidth="1"/>
    <col min="7176" max="7176" width="6.5703125" style="165" customWidth="1"/>
    <col min="7177" max="7183" width="9.140625" style="165"/>
    <col min="7184" max="7184" width="9.28515625" style="165" customWidth="1"/>
    <col min="7185" max="7228" width="9.140625" style="165"/>
    <col min="7229" max="7229" width="85.42578125" style="165" customWidth="1"/>
    <col min="7230" max="7424" width="9.140625" style="165"/>
    <col min="7425" max="7425" width="54.5703125" style="165" customWidth="1"/>
    <col min="7426" max="7431" width="5" style="165" customWidth="1"/>
    <col min="7432" max="7432" width="6.5703125" style="165" customWidth="1"/>
    <col min="7433" max="7439" width="9.140625" style="165"/>
    <col min="7440" max="7440" width="9.28515625" style="165" customWidth="1"/>
    <col min="7441" max="7484" width="9.140625" style="165"/>
    <col min="7485" max="7485" width="85.42578125" style="165" customWidth="1"/>
    <col min="7486" max="7680" width="9.140625" style="165"/>
    <col min="7681" max="7681" width="54.5703125" style="165" customWidth="1"/>
    <col min="7682" max="7687" width="5" style="165" customWidth="1"/>
    <col min="7688" max="7688" width="6.5703125" style="165" customWidth="1"/>
    <col min="7689" max="7695" width="9.140625" style="165"/>
    <col min="7696" max="7696" width="9.28515625" style="165" customWidth="1"/>
    <col min="7697" max="7740" width="9.140625" style="165"/>
    <col min="7741" max="7741" width="85.42578125" style="165" customWidth="1"/>
    <col min="7742" max="7936" width="9.140625" style="165"/>
    <col min="7937" max="7937" width="54.5703125" style="165" customWidth="1"/>
    <col min="7938" max="7943" width="5" style="165" customWidth="1"/>
    <col min="7944" max="7944" width="6.5703125" style="165" customWidth="1"/>
    <col min="7945" max="7951" width="9.140625" style="165"/>
    <col min="7952" max="7952" width="9.28515625" style="165" customWidth="1"/>
    <col min="7953" max="7996" width="9.140625" style="165"/>
    <col min="7997" max="7997" width="85.42578125" style="165" customWidth="1"/>
    <col min="7998" max="8192" width="9.140625" style="165"/>
    <col min="8193" max="8193" width="54.5703125" style="165" customWidth="1"/>
    <col min="8194" max="8199" width="5" style="165" customWidth="1"/>
    <col min="8200" max="8200" width="6.5703125" style="165" customWidth="1"/>
    <col min="8201" max="8207" width="9.140625" style="165"/>
    <col min="8208" max="8208" width="9.28515625" style="165" customWidth="1"/>
    <col min="8209" max="8252" width="9.140625" style="165"/>
    <col min="8253" max="8253" width="85.42578125" style="165" customWidth="1"/>
    <col min="8254" max="8448" width="9.140625" style="165"/>
    <col min="8449" max="8449" width="54.5703125" style="165" customWidth="1"/>
    <col min="8450" max="8455" width="5" style="165" customWidth="1"/>
    <col min="8456" max="8456" width="6.5703125" style="165" customWidth="1"/>
    <col min="8457" max="8463" width="9.140625" style="165"/>
    <col min="8464" max="8464" width="9.28515625" style="165" customWidth="1"/>
    <col min="8465" max="8508" width="9.140625" style="165"/>
    <col min="8509" max="8509" width="85.42578125" style="165" customWidth="1"/>
    <col min="8510" max="8704" width="9.140625" style="165"/>
    <col min="8705" max="8705" width="54.5703125" style="165" customWidth="1"/>
    <col min="8706" max="8711" width="5" style="165" customWidth="1"/>
    <col min="8712" max="8712" width="6.5703125" style="165" customWidth="1"/>
    <col min="8713" max="8719" width="9.140625" style="165"/>
    <col min="8720" max="8720" width="9.28515625" style="165" customWidth="1"/>
    <col min="8721" max="8764" width="9.140625" style="165"/>
    <col min="8765" max="8765" width="85.42578125" style="165" customWidth="1"/>
    <col min="8766" max="8960" width="9.140625" style="165"/>
    <col min="8961" max="8961" width="54.5703125" style="165" customWidth="1"/>
    <col min="8962" max="8967" width="5" style="165" customWidth="1"/>
    <col min="8968" max="8968" width="6.5703125" style="165" customWidth="1"/>
    <col min="8969" max="8975" width="9.140625" style="165"/>
    <col min="8976" max="8976" width="9.28515625" style="165" customWidth="1"/>
    <col min="8977" max="9020" width="9.140625" style="165"/>
    <col min="9021" max="9021" width="85.42578125" style="165" customWidth="1"/>
    <col min="9022" max="9216" width="9.140625" style="165"/>
    <col min="9217" max="9217" width="54.5703125" style="165" customWidth="1"/>
    <col min="9218" max="9223" width="5" style="165" customWidth="1"/>
    <col min="9224" max="9224" width="6.5703125" style="165" customWidth="1"/>
    <col min="9225" max="9231" width="9.140625" style="165"/>
    <col min="9232" max="9232" width="9.28515625" style="165" customWidth="1"/>
    <col min="9233" max="9276" width="9.140625" style="165"/>
    <col min="9277" max="9277" width="85.42578125" style="165" customWidth="1"/>
    <col min="9278" max="9472" width="9.140625" style="165"/>
    <col min="9473" max="9473" width="54.5703125" style="165" customWidth="1"/>
    <col min="9474" max="9479" width="5" style="165" customWidth="1"/>
    <col min="9480" max="9480" width="6.5703125" style="165" customWidth="1"/>
    <col min="9481" max="9487" width="9.140625" style="165"/>
    <col min="9488" max="9488" width="9.28515625" style="165" customWidth="1"/>
    <col min="9489" max="9532" width="9.140625" style="165"/>
    <col min="9533" max="9533" width="85.42578125" style="165" customWidth="1"/>
    <col min="9534" max="9728" width="9.140625" style="165"/>
    <col min="9729" max="9729" width="54.5703125" style="165" customWidth="1"/>
    <col min="9730" max="9735" width="5" style="165" customWidth="1"/>
    <col min="9736" max="9736" width="6.5703125" style="165" customWidth="1"/>
    <col min="9737" max="9743" width="9.140625" style="165"/>
    <col min="9744" max="9744" width="9.28515625" style="165" customWidth="1"/>
    <col min="9745" max="9788" width="9.140625" style="165"/>
    <col min="9789" max="9789" width="85.42578125" style="165" customWidth="1"/>
    <col min="9790" max="9984" width="9.140625" style="165"/>
    <col min="9985" max="9985" width="54.5703125" style="165" customWidth="1"/>
    <col min="9986" max="9991" width="5" style="165" customWidth="1"/>
    <col min="9992" max="9992" width="6.5703125" style="165" customWidth="1"/>
    <col min="9993" max="9999" width="9.140625" style="165"/>
    <col min="10000" max="10000" width="9.28515625" style="165" customWidth="1"/>
    <col min="10001" max="10044" width="9.140625" style="165"/>
    <col min="10045" max="10045" width="85.42578125" style="165" customWidth="1"/>
    <col min="10046" max="10240" width="9.140625" style="165"/>
    <col min="10241" max="10241" width="54.5703125" style="165" customWidth="1"/>
    <col min="10242" max="10247" width="5" style="165" customWidth="1"/>
    <col min="10248" max="10248" width="6.5703125" style="165" customWidth="1"/>
    <col min="10249" max="10255" width="9.140625" style="165"/>
    <col min="10256" max="10256" width="9.28515625" style="165" customWidth="1"/>
    <col min="10257" max="10300" width="9.140625" style="165"/>
    <col min="10301" max="10301" width="85.42578125" style="165" customWidth="1"/>
    <col min="10302" max="10496" width="9.140625" style="165"/>
    <col min="10497" max="10497" width="54.5703125" style="165" customWidth="1"/>
    <col min="10498" max="10503" width="5" style="165" customWidth="1"/>
    <col min="10504" max="10504" width="6.5703125" style="165" customWidth="1"/>
    <col min="10505" max="10511" width="9.140625" style="165"/>
    <col min="10512" max="10512" width="9.28515625" style="165" customWidth="1"/>
    <col min="10513" max="10556" width="9.140625" style="165"/>
    <col min="10557" max="10557" width="85.42578125" style="165" customWidth="1"/>
    <col min="10558" max="10752" width="9.140625" style="165"/>
    <col min="10753" max="10753" width="54.5703125" style="165" customWidth="1"/>
    <col min="10754" max="10759" width="5" style="165" customWidth="1"/>
    <col min="10760" max="10760" width="6.5703125" style="165" customWidth="1"/>
    <col min="10761" max="10767" width="9.140625" style="165"/>
    <col min="10768" max="10768" width="9.28515625" style="165" customWidth="1"/>
    <col min="10769" max="10812" width="9.140625" style="165"/>
    <col min="10813" max="10813" width="85.42578125" style="165" customWidth="1"/>
    <col min="10814" max="11008" width="9.140625" style="165"/>
    <col min="11009" max="11009" width="54.5703125" style="165" customWidth="1"/>
    <col min="11010" max="11015" width="5" style="165" customWidth="1"/>
    <col min="11016" max="11016" width="6.5703125" style="165" customWidth="1"/>
    <col min="11017" max="11023" width="9.140625" style="165"/>
    <col min="11024" max="11024" width="9.28515625" style="165" customWidth="1"/>
    <col min="11025" max="11068" width="9.140625" style="165"/>
    <col min="11069" max="11069" width="85.42578125" style="165" customWidth="1"/>
    <col min="11070" max="11264" width="9.140625" style="165"/>
    <col min="11265" max="11265" width="54.5703125" style="165" customWidth="1"/>
    <col min="11266" max="11271" width="5" style="165" customWidth="1"/>
    <col min="11272" max="11272" width="6.5703125" style="165" customWidth="1"/>
    <col min="11273" max="11279" width="9.140625" style="165"/>
    <col min="11280" max="11280" width="9.28515625" style="165" customWidth="1"/>
    <col min="11281" max="11324" width="9.140625" style="165"/>
    <col min="11325" max="11325" width="85.42578125" style="165" customWidth="1"/>
    <col min="11326" max="11520" width="9.140625" style="165"/>
    <col min="11521" max="11521" width="54.5703125" style="165" customWidth="1"/>
    <col min="11522" max="11527" width="5" style="165" customWidth="1"/>
    <col min="11528" max="11528" width="6.5703125" style="165" customWidth="1"/>
    <col min="11529" max="11535" width="9.140625" style="165"/>
    <col min="11536" max="11536" width="9.28515625" style="165" customWidth="1"/>
    <col min="11537" max="11580" width="9.140625" style="165"/>
    <col min="11581" max="11581" width="85.42578125" style="165" customWidth="1"/>
    <col min="11582" max="11776" width="9.140625" style="165"/>
    <col min="11777" max="11777" width="54.5703125" style="165" customWidth="1"/>
    <col min="11778" max="11783" width="5" style="165" customWidth="1"/>
    <col min="11784" max="11784" width="6.5703125" style="165" customWidth="1"/>
    <col min="11785" max="11791" width="9.140625" style="165"/>
    <col min="11792" max="11792" width="9.28515625" style="165" customWidth="1"/>
    <col min="11793" max="11836" width="9.140625" style="165"/>
    <col min="11837" max="11837" width="85.42578125" style="165" customWidth="1"/>
    <col min="11838" max="12032" width="9.140625" style="165"/>
    <col min="12033" max="12033" width="54.5703125" style="165" customWidth="1"/>
    <col min="12034" max="12039" width="5" style="165" customWidth="1"/>
    <col min="12040" max="12040" width="6.5703125" style="165" customWidth="1"/>
    <col min="12041" max="12047" width="9.140625" style="165"/>
    <col min="12048" max="12048" width="9.28515625" style="165" customWidth="1"/>
    <col min="12049" max="12092" width="9.140625" style="165"/>
    <col min="12093" max="12093" width="85.42578125" style="165" customWidth="1"/>
    <col min="12094" max="12288" width="9.140625" style="165"/>
    <col min="12289" max="12289" width="54.5703125" style="165" customWidth="1"/>
    <col min="12290" max="12295" width="5" style="165" customWidth="1"/>
    <col min="12296" max="12296" width="6.5703125" style="165" customWidth="1"/>
    <col min="12297" max="12303" width="9.140625" style="165"/>
    <col min="12304" max="12304" width="9.28515625" style="165" customWidth="1"/>
    <col min="12305" max="12348" width="9.140625" style="165"/>
    <col min="12349" max="12349" width="85.42578125" style="165" customWidth="1"/>
    <col min="12350" max="12544" width="9.140625" style="165"/>
    <col min="12545" max="12545" width="54.5703125" style="165" customWidth="1"/>
    <col min="12546" max="12551" width="5" style="165" customWidth="1"/>
    <col min="12552" max="12552" width="6.5703125" style="165" customWidth="1"/>
    <col min="12553" max="12559" width="9.140625" style="165"/>
    <col min="12560" max="12560" width="9.28515625" style="165" customWidth="1"/>
    <col min="12561" max="12604" width="9.140625" style="165"/>
    <col min="12605" max="12605" width="85.42578125" style="165" customWidth="1"/>
    <col min="12606" max="12800" width="9.140625" style="165"/>
    <col min="12801" max="12801" width="54.5703125" style="165" customWidth="1"/>
    <col min="12802" max="12807" width="5" style="165" customWidth="1"/>
    <col min="12808" max="12808" width="6.5703125" style="165" customWidth="1"/>
    <col min="12809" max="12815" width="9.140625" style="165"/>
    <col min="12816" max="12816" width="9.28515625" style="165" customWidth="1"/>
    <col min="12817" max="12860" width="9.140625" style="165"/>
    <col min="12861" max="12861" width="85.42578125" style="165" customWidth="1"/>
    <col min="12862" max="13056" width="9.140625" style="165"/>
    <col min="13057" max="13057" width="54.5703125" style="165" customWidth="1"/>
    <col min="13058" max="13063" width="5" style="165" customWidth="1"/>
    <col min="13064" max="13064" width="6.5703125" style="165" customWidth="1"/>
    <col min="13065" max="13071" width="9.140625" style="165"/>
    <col min="13072" max="13072" width="9.28515625" style="165" customWidth="1"/>
    <col min="13073" max="13116" width="9.140625" style="165"/>
    <col min="13117" max="13117" width="85.42578125" style="165" customWidth="1"/>
    <col min="13118" max="13312" width="9.140625" style="165"/>
    <col min="13313" max="13313" width="54.5703125" style="165" customWidth="1"/>
    <col min="13314" max="13319" width="5" style="165" customWidth="1"/>
    <col min="13320" max="13320" width="6.5703125" style="165" customWidth="1"/>
    <col min="13321" max="13327" width="9.140625" style="165"/>
    <col min="13328" max="13328" width="9.28515625" style="165" customWidth="1"/>
    <col min="13329" max="13372" width="9.140625" style="165"/>
    <col min="13373" max="13373" width="85.42578125" style="165" customWidth="1"/>
    <col min="13374" max="13568" width="9.140625" style="165"/>
    <col min="13569" max="13569" width="54.5703125" style="165" customWidth="1"/>
    <col min="13570" max="13575" width="5" style="165" customWidth="1"/>
    <col min="13576" max="13576" width="6.5703125" style="165" customWidth="1"/>
    <col min="13577" max="13583" width="9.140625" style="165"/>
    <col min="13584" max="13584" width="9.28515625" style="165" customWidth="1"/>
    <col min="13585" max="13628" width="9.140625" style="165"/>
    <col min="13629" max="13629" width="85.42578125" style="165" customWidth="1"/>
    <col min="13630" max="13824" width="9.140625" style="165"/>
    <col min="13825" max="13825" width="54.5703125" style="165" customWidth="1"/>
    <col min="13826" max="13831" width="5" style="165" customWidth="1"/>
    <col min="13832" max="13832" width="6.5703125" style="165" customWidth="1"/>
    <col min="13833" max="13839" width="9.140625" style="165"/>
    <col min="13840" max="13840" width="9.28515625" style="165" customWidth="1"/>
    <col min="13841" max="13884" width="9.140625" style="165"/>
    <col min="13885" max="13885" width="85.42578125" style="165" customWidth="1"/>
    <col min="13886" max="14080" width="9.140625" style="165"/>
    <col min="14081" max="14081" width="54.5703125" style="165" customWidth="1"/>
    <col min="14082" max="14087" width="5" style="165" customWidth="1"/>
    <col min="14088" max="14088" width="6.5703125" style="165" customWidth="1"/>
    <col min="14089" max="14095" width="9.140625" style="165"/>
    <col min="14096" max="14096" width="9.28515625" style="165" customWidth="1"/>
    <col min="14097" max="14140" width="9.140625" style="165"/>
    <col min="14141" max="14141" width="85.42578125" style="165" customWidth="1"/>
    <col min="14142" max="14336" width="9.140625" style="165"/>
    <col min="14337" max="14337" width="54.5703125" style="165" customWidth="1"/>
    <col min="14338" max="14343" width="5" style="165" customWidth="1"/>
    <col min="14344" max="14344" width="6.5703125" style="165" customWidth="1"/>
    <col min="14345" max="14351" width="9.140625" style="165"/>
    <col min="14352" max="14352" width="9.28515625" style="165" customWidth="1"/>
    <col min="14353" max="14396" width="9.140625" style="165"/>
    <col min="14397" max="14397" width="85.42578125" style="165" customWidth="1"/>
    <col min="14398" max="14592" width="9.140625" style="165"/>
    <col min="14593" max="14593" width="54.5703125" style="165" customWidth="1"/>
    <col min="14594" max="14599" width="5" style="165" customWidth="1"/>
    <col min="14600" max="14600" width="6.5703125" style="165" customWidth="1"/>
    <col min="14601" max="14607" width="9.140625" style="165"/>
    <col min="14608" max="14608" width="9.28515625" style="165" customWidth="1"/>
    <col min="14609" max="14652" width="9.140625" style="165"/>
    <col min="14653" max="14653" width="85.42578125" style="165" customWidth="1"/>
    <col min="14654" max="14848" width="9.140625" style="165"/>
    <col min="14849" max="14849" width="54.5703125" style="165" customWidth="1"/>
    <col min="14850" max="14855" width="5" style="165" customWidth="1"/>
    <col min="14856" max="14856" width="6.5703125" style="165" customWidth="1"/>
    <col min="14857" max="14863" width="9.140625" style="165"/>
    <col min="14864" max="14864" width="9.28515625" style="165" customWidth="1"/>
    <col min="14865" max="14908" width="9.140625" style="165"/>
    <col min="14909" max="14909" width="85.42578125" style="165" customWidth="1"/>
    <col min="14910" max="15104" width="9.140625" style="165"/>
    <col min="15105" max="15105" width="54.5703125" style="165" customWidth="1"/>
    <col min="15106" max="15111" width="5" style="165" customWidth="1"/>
    <col min="15112" max="15112" width="6.5703125" style="165" customWidth="1"/>
    <col min="15113" max="15119" width="9.140625" style="165"/>
    <col min="15120" max="15120" width="9.28515625" style="165" customWidth="1"/>
    <col min="15121" max="15164" width="9.140625" style="165"/>
    <col min="15165" max="15165" width="85.42578125" style="165" customWidth="1"/>
    <col min="15166" max="15360" width="9.140625" style="165"/>
    <col min="15361" max="15361" width="54.5703125" style="165" customWidth="1"/>
    <col min="15362" max="15367" width="5" style="165" customWidth="1"/>
    <col min="15368" max="15368" width="6.5703125" style="165" customWidth="1"/>
    <col min="15369" max="15375" width="9.140625" style="165"/>
    <col min="15376" max="15376" width="9.28515625" style="165" customWidth="1"/>
    <col min="15377" max="15420" width="9.140625" style="165"/>
    <col min="15421" max="15421" width="85.42578125" style="165" customWidth="1"/>
    <col min="15422" max="15616" width="9.140625" style="165"/>
    <col min="15617" max="15617" width="54.5703125" style="165" customWidth="1"/>
    <col min="15618" max="15623" width="5" style="165" customWidth="1"/>
    <col min="15624" max="15624" width="6.5703125" style="165" customWidth="1"/>
    <col min="15625" max="15631" width="9.140625" style="165"/>
    <col min="15632" max="15632" width="9.28515625" style="165" customWidth="1"/>
    <col min="15633" max="15676" width="9.140625" style="165"/>
    <col min="15677" max="15677" width="85.42578125" style="165" customWidth="1"/>
    <col min="15678" max="15872" width="9.140625" style="165"/>
    <col min="15873" max="15873" width="54.5703125" style="165" customWidth="1"/>
    <col min="15874" max="15879" width="5" style="165" customWidth="1"/>
    <col min="15880" max="15880" width="6.5703125" style="165" customWidth="1"/>
    <col min="15881" max="15887" width="9.140625" style="165"/>
    <col min="15888" max="15888" width="9.28515625" style="165" customWidth="1"/>
    <col min="15889" max="15932" width="9.140625" style="165"/>
    <col min="15933" max="15933" width="85.42578125" style="165" customWidth="1"/>
    <col min="15934" max="16128" width="9.140625" style="165"/>
    <col min="16129" max="16129" width="54.5703125" style="165" customWidth="1"/>
    <col min="16130" max="16135" width="5" style="165" customWidth="1"/>
    <col min="16136" max="16136" width="6.5703125" style="165" customWidth="1"/>
    <col min="16137" max="16143" width="9.140625" style="165"/>
    <col min="16144" max="16144" width="9.28515625" style="165" customWidth="1"/>
    <col min="16145" max="16188" width="9.140625" style="165"/>
    <col min="16189" max="16189" width="85.42578125" style="165" customWidth="1"/>
    <col min="16190" max="16384" width="9.140625" style="165"/>
  </cols>
  <sheetData>
    <row r="1" spans="1:8" ht="15.75" thickBot="1" x14ac:dyDescent="0.3"/>
    <row r="2" spans="1:8" ht="16.5" thickTop="1" x14ac:dyDescent="0.25">
      <c r="A2" s="207" t="s">
        <v>751</v>
      </c>
      <c r="B2" s="208"/>
      <c r="C2" s="208"/>
      <c r="D2" s="208"/>
      <c r="E2" s="208"/>
      <c r="F2" s="208"/>
      <c r="G2" s="208"/>
      <c r="H2" s="209"/>
    </row>
    <row r="3" spans="1:8" ht="15.75" thickBot="1" x14ac:dyDescent="0.3">
      <c r="A3" s="237" t="s">
        <v>752</v>
      </c>
      <c r="B3" s="237"/>
      <c r="C3" s="237"/>
      <c r="D3" s="237"/>
      <c r="E3" s="237"/>
      <c r="F3" s="237"/>
      <c r="G3" s="237"/>
      <c r="H3" s="237"/>
    </row>
    <row r="4" spans="1:8" ht="15.75" thickBot="1" x14ac:dyDescent="0.3">
      <c r="B4" s="166"/>
      <c r="C4" s="166"/>
      <c r="D4" s="166"/>
      <c r="E4" s="166"/>
      <c r="F4" s="166"/>
      <c r="G4" s="166"/>
      <c r="H4" s="167"/>
    </row>
    <row r="5" spans="1:8" ht="114.75" thickBot="1" x14ac:dyDescent="0.3">
      <c r="A5" s="168" t="s">
        <v>643</v>
      </c>
      <c r="B5" s="169" t="s">
        <v>602</v>
      </c>
      <c r="C5" s="169" t="s">
        <v>603</v>
      </c>
      <c r="D5" s="169" t="s">
        <v>604</v>
      </c>
      <c r="E5" s="169" t="s">
        <v>646</v>
      </c>
      <c r="F5" s="169" t="s">
        <v>602</v>
      </c>
      <c r="G5" s="169" t="s">
        <v>607</v>
      </c>
      <c r="H5" s="170" t="s">
        <v>648</v>
      </c>
    </row>
    <row r="6" spans="1:8" x14ac:dyDescent="0.25">
      <c r="A6" s="171" t="s">
        <v>753</v>
      </c>
      <c r="B6" s="172"/>
      <c r="C6" s="172"/>
      <c r="D6" s="172"/>
      <c r="E6" s="172"/>
      <c r="F6" s="172"/>
      <c r="G6" s="172"/>
      <c r="H6" s="173"/>
    </row>
    <row r="7" spans="1:8" x14ac:dyDescent="0.25">
      <c r="A7" s="174" t="s">
        <v>754</v>
      </c>
      <c r="B7" s="175"/>
      <c r="C7" s="175"/>
      <c r="D7" s="175"/>
      <c r="E7" s="175"/>
      <c r="F7" s="175"/>
      <c r="G7" s="175"/>
      <c r="H7" s="176"/>
    </row>
    <row r="8" spans="1:8" ht="30" x14ac:dyDescent="0.25">
      <c r="A8" s="177" t="s">
        <v>755</v>
      </c>
      <c r="B8" s="175">
        <v>30</v>
      </c>
      <c r="C8" s="175">
        <v>20</v>
      </c>
      <c r="D8" s="175">
        <v>10</v>
      </c>
      <c r="E8" s="175">
        <v>60</v>
      </c>
      <c r="F8" s="175">
        <v>90</v>
      </c>
      <c r="G8" s="175">
        <v>3</v>
      </c>
      <c r="H8" s="176" t="s">
        <v>19</v>
      </c>
    </row>
    <row r="9" spans="1:8" ht="30" x14ac:dyDescent="0.25">
      <c r="A9" s="177" t="s">
        <v>611</v>
      </c>
      <c r="B9" s="175">
        <v>20</v>
      </c>
      <c r="C9" s="175">
        <v>10</v>
      </c>
      <c r="D9" s="175">
        <v>10</v>
      </c>
      <c r="E9" s="175">
        <v>40</v>
      </c>
      <c r="F9" s="175">
        <v>60</v>
      </c>
      <c r="G9" s="175">
        <v>2</v>
      </c>
      <c r="H9" s="176" t="s">
        <v>19</v>
      </c>
    </row>
    <row r="10" spans="1:8" x14ac:dyDescent="0.25">
      <c r="A10" s="178" t="s">
        <v>756</v>
      </c>
      <c r="B10" s="175">
        <v>40</v>
      </c>
      <c r="C10" s="175">
        <v>20</v>
      </c>
      <c r="D10" s="175">
        <v>20</v>
      </c>
      <c r="E10" s="175">
        <v>50</v>
      </c>
      <c r="F10" s="175">
        <v>90</v>
      </c>
      <c r="G10" s="175">
        <v>3</v>
      </c>
      <c r="H10" s="176" t="s">
        <v>757</v>
      </c>
    </row>
    <row r="11" spans="1:8" x14ac:dyDescent="0.25">
      <c r="A11" s="178" t="s">
        <v>626</v>
      </c>
      <c r="B11" s="175">
        <v>40</v>
      </c>
      <c r="C11" s="175">
        <v>30</v>
      </c>
      <c r="D11" s="175">
        <v>10</v>
      </c>
      <c r="E11" s="175">
        <v>50</v>
      </c>
      <c r="F11" s="175">
        <v>90</v>
      </c>
      <c r="G11" s="175">
        <v>3</v>
      </c>
      <c r="H11" s="176" t="s">
        <v>757</v>
      </c>
    </row>
    <row r="12" spans="1:8" x14ac:dyDescent="0.25">
      <c r="A12" s="178" t="s">
        <v>758</v>
      </c>
      <c r="B12" s="175">
        <v>40</v>
      </c>
      <c r="C12" s="175">
        <v>30</v>
      </c>
      <c r="D12" s="175">
        <v>10</v>
      </c>
      <c r="E12" s="175">
        <v>50</v>
      </c>
      <c r="F12" s="175">
        <v>90</v>
      </c>
      <c r="G12" s="175">
        <v>3</v>
      </c>
      <c r="H12" s="176" t="s">
        <v>19</v>
      </c>
    </row>
    <row r="13" spans="1:8" x14ac:dyDescent="0.25">
      <c r="A13" s="178" t="s">
        <v>759</v>
      </c>
      <c r="B13" s="175">
        <v>80</v>
      </c>
      <c r="C13" s="175">
        <v>40</v>
      </c>
      <c r="D13" s="175">
        <v>40</v>
      </c>
      <c r="E13" s="175">
        <v>130</v>
      </c>
      <c r="F13" s="175">
        <v>210</v>
      </c>
      <c r="G13" s="175">
        <v>7</v>
      </c>
      <c r="H13" s="176" t="s">
        <v>19</v>
      </c>
    </row>
    <row r="14" spans="1:8" x14ac:dyDescent="0.25">
      <c r="A14" s="178" t="s">
        <v>631</v>
      </c>
      <c r="B14" s="175">
        <v>30</v>
      </c>
      <c r="C14" s="175">
        <v>20</v>
      </c>
      <c r="D14" s="175">
        <v>10</v>
      </c>
      <c r="E14" s="175">
        <v>60</v>
      </c>
      <c r="F14" s="175">
        <v>90</v>
      </c>
      <c r="G14" s="175">
        <v>3</v>
      </c>
      <c r="H14" s="176" t="s">
        <v>757</v>
      </c>
    </row>
    <row r="15" spans="1:8" x14ac:dyDescent="0.25">
      <c r="A15" s="178" t="s">
        <v>760</v>
      </c>
      <c r="B15" s="175">
        <v>90</v>
      </c>
      <c r="C15" s="175">
        <v>75</v>
      </c>
      <c r="D15" s="175">
        <v>15</v>
      </c>
      <c r="E15" s="175">
        <v>120</v>
      </c>
      <c r="F15" s="175">
        <v>210</v>
      </c>
      <c r="G15" s="175">
        <v>7</v>
      </c>
      <c r="H15" s="176" t="s">
        <v>19</v>
      </c>
    </row>
    <row r="16" spans="1:8" x14ac:dyDescent="0.25">
      <c r="A16" s="178" t="s">
        <v>618</v>
      </c>
      <c r="B16" s="175">
        <v>40</v>
      </c>
      <c r="C16" s="175">
        <v>20</v>
      </c>
      <c r="D16" s="175">
        <v>20</v>
      </c>
      <c r="E16" s="175">
        <v>30</v>
      </c>
      <c r="F16" s="175">
        <v>70</v>
      </c>
      <c r="G16" s="175">
        <v>2</v>
      </c>
      <c r="H16" s="176" t="s">
        <v>757</v>
      </c>
    </row>
    <row r="17" spans="1:8" x14ac:dyDescent="0.25">
      <c r="A17" s="174" t="s">
        <v>634</v>
      </c>
      <c r="B17" s="175"/>
      <c r="C17" s="175"/>
      <c r="D17" s="175"/>
      <c r="E17" s="175"/>
      <c r="F17" s="175"/>
      <c r="G17" s="175"/>
      <c r="H17" s="176"/>
    </row>
    <row r="18" spans="1:8" x14ac:dyDescent="0.25">
      <c r="A18" s="178" t="s">
        <v>761</v>
      </c>
      <c r="B18" s="175">
        <v>20</v>
      </c>
      <c r="C18" s="175">
        <v>20</v>
      </c>
      <c r="D18" s="175">
        <v>0</v>
      </c>
      <c r="E18" s="175">
        <v>40</v>
      </c>
      <c r="F18" s="175">
        <v>60</v>
      </c>
      <c r="G18" s="175">
        <v>2</v>
      </c>
      <c r="H18" s="176" t="s">
        <v>757</v>
      </c>
    </row>
    <row r="19" spans="1:8" x14ac:dyDescent="0.25">
      <c r="A19" s="178" t="s">
        <v>762</v>
      </c>
      <c r="B19" s="175">
        <v>20</v>
      </c>
      <c r="C19" s="175">
        <v>20</v>
      </c>
      <c r="D19" s="175">
        <v>0</v>
      </c>
      <c r="E19" s="175">
        <v>40</v>
      </c>
      <c r="F19" s="175">
        <v>60</v>
      </c>
      <c r="G19" s="175">
        <v>2</v>
      </c>
      <c r="H19" s="176" t="s">
        <v>757</v>
      </c>
    </row>
    <row r="20" spans="1:8" x14ac:dyDescent="0.25">
      <c r="A20" s="179" t="s">
        <v>622</v>
      </c>
      <c r="B20" s="175">
        <f t="shared" ref="B20:G20" si="0">SUM(B8:B19)</f>
        <v>450</v>
      </c>
      <c r="C20" s="175">
        <f t="shared" si="0"/>
        <v>305</v>
      </c>
      <c r="D20" s="175">
        <f t="shared" si="0"/>
        <v>145</v>
      </c>
      <c r="E20" s="175">
        <f t="shared" si="0"/>
        <v>670</v>
      </c>
      <c r="F20" s="175">
        <f t="shared" si="0"/>
        <v>1120</v>
      </c>
      <c r="G20" s="175">
        <f t="shared" si="0"/>
        <v>37</v>
      </c>
      <c r="H20" s="176"/>
    </row>
    <row r="21" spans="1:8" x14ac:dyDescent="0.25">
      <c r="A21" s="180" t="s">
        <v>763</v>
      </c>
      <c r="B21" s="175"/>
      <c r="C21" s="175"/>
      <c r="D21" s="175"/>
      <c r="E21" s="175"/>
      <c r="F21" s="175"/>
      <c r="G21" s="175"/>
      <c r="H21" s="176"/>
    </row>
    <row r="22" spans="1:8" x14ac:dyDescent="0.25">
      <c r="A22" s="174" t="s">
        <v>754</v>
      </c>
      <c r="B22" s="175"/>
      <c r="C22" s="175"/>
      <c r="D22" s="175"/>
      <c r="E22" s="175"/>
      <c r="F22" s="175"/>
      <c r="G22" s="175"/>
      <c r="H22" s="176"/>
    </row>
    <row r="23" spans="1:8" x14ac:dyDescent="0.25">
      <c r="A23" s="178" t="s">
        <v>764</v>
      </c>
      <c r="B23" s="175">
        <v>30</v>
      </c>
      <c r="C23" s="175">
        <v>20</v>
      </c>
      <c r="D23" s="175">
        <v>10</v>
      </c>
      <c r="E23" s="175">
        <v>40</v>
      </c>
      <c r="F23" s="175">
        <v>70</v>
      </c>
      <c r="G23" s="175">
        <v>2</v>
      </c>
      <c r="H23" s="176" t="s">
        <v>19</v>
      </c>
    </row>
    <row r="24" spans="1:8" x14ac:dyDescent="0.25">
      <c r="A24" s="178" t="s">
        <v>625</v>
      </c>
      <c r="B24" s="175">
        <v>30</v>
      </c>
      <c r="C24" s="175">
        <v>20</v>
      </c>
      <c r="D24" s="175">
        <v>10</v>
      </c>
      <c r="E24" s="175">
        <v>40</v>
      </c>
      <c r="F24" s="175">
        <v>70</v>
      </c>
      <c r="G24" s="175">
        <v>2</v>
      </c>
      <c r="H24" s="176" t="s">
        <v>757</v>
      </c>
    </row>
    <row r="25" spans="1:8" x14ac:dyDescent="0.25">
      <c r="A25" s="178" t="s">
        <v>765</v>
      </c>
      <c r="B25" s="175">
        <v>20</v>
      </c>
      <c r="C25" s="175">
        <v>20</v>
      </c>
      <c r="D25" s="175">
        <v>0</v>
      </c>
      <c r="E25" s="175">
        <v>20</v>
      </c>
      <c r="F25" s="175">
        <v>40</v>
      </c>
      <c r="G25" s="175">
        <v>1</v>
      </c>
      <c r="H25" s="176" t="s">
        <v>757</v>
      </c>
    </row>
    <row r="26" spans="1:8" x14ac:dyDescent="0.25">
      <c r="A26" s="178" t="s">
        <v>766</v>
      </c>
      <c r="B26" s="175">
        <v>20</v>
      </c>
      <c r="C26" s="175">
        <v>15</v>
      </c>
      <c r="D26" s="175">
        <v>5</v>
      </c>
      <c r="E26" s="175">
        <v>20</v>
      </c>
      <c r="F26" s="175">
        <v>40</v>
      </c>
      <c r="G26" s="175">
        <v>1</v>
      </c>
      <c r="H26" s="176" t="s">
        <v>757</v>
      </c>
    </row>
    <row r="27" spans="1:8" x14ac:dyDescent="0.25">
      <c r="A27" s="178" t="s">
        <v>767</v>
      </c>
      <c r="B27" s="175">
        <v>50</v>
      </c>
      <c r="C27" s="175">
        <v>35</v>
      </c>
      <c r="D27" s="175">
        <v>15</v>
      </c>
      <c r="E27" s="175">
        <v>70</v>
      </c>
      <c r="F27" s="175">
        <v>120</v>
      </c>
      <c r="G27" s="175">
        <v>4</v>
      </c>
      <c r="H27" s="176" t="s">
        <v>19</v>
      </c>
    </row>
    <row r="28" spans="1:8" x14ac:dyDescent="0.25">
      <c r="A28" s="178" t="s">
        <v>630</v>
      </c>
      <c r="B28" s="175">
        <v>50</v>
      </c>
      <c r="C28" s="175">
        <v>35</v>
      </c>
      <c r="D28" s="175">
        <v>15</v>
      </c>
      <c r="E28" s="175">
        <v>70</v>
      </c>
      <c r="F28" s="175">
        <v>120</v>
      </c>
      <c r="G28" s="175">
        <v>4</v>
      </c>
      <c r="H28" s="176" t="s">
        <v>19</v>
      </c>
    </row>
    <row r="29" spans="1:8" x14ac:dyDescent="0.25">
      <c r="A29" s="178" t="s">
        <v>768</v>
      </c>
      <c r="B29" s="175">
        <v>40</v>
      </c>
      <c r="C29" s="175">
        <v>30</v>
      </c>
      <c r="D29" s="175">
        <v>10</v>
      </c>
      <c r="E29" s="175">
        <v>80</v>
      </c>
      <c r="F29" s="175">
        <v>120</v>
      </c>
      <c r="G29" s="175">
        <v>4</v>
      </c>
      <c r="H29" s="176" t="s">
        <v>19</v>
      </c>
    </row>
    <row r="30" spans="1:8" x14ac:dyDescent="0.25">
      <c r="A30" s="178" t="s">
        <v>769</v>
      </c>
      <c r="B30" s="175">
        <v>60</v>
      </c>
      <c r="C30" s="175">
        <v>20</v>
      </c>
      <c r="D30" s="175">
        <v>40</v>
      </c>
      <c r="E30" s="175">
        <v>90</v>
      </c>
      <c r="F30" s="175">
        <v>150</v>
      </c>
      <c r="G30" s="175">
        <v>5</v>
      </c>
      <c r="H30" s="176" t="s">
        <v>19</v>
      </c>
    </row>
    <row r="31" spans="1:8" x14ac:dyDescent="0.25">
      <c r="A31" s="178" t="s">
        <v>770</v>
      </c>
      <c r="B31" s="175">
        <v>40</v>
      </c>
      <c r="C31" s="175">
        <v>30</v>
      </c>
      <c r="D31" s="175">
        <v>10</v>
      </c>
      <c r="E31" s="175">
        <v>60</v>
      </c>
      <c r="F31" s="175">
        <v>100</v>
      </c>
      <c r="G31" s="175">
        <v>3</v>
      </c>
      <c r="H31" s="176" t="s">
        <v>19</v>
      </c>
    </row>
    <row r="32" spans="1:8" x14ac:dyDescent="0.25">
      <c r="A32" s="178" t="s">
        <v>771</v>
      </c>
      <c r="B32" s="175">
        <v>40</v>
      </c>
      <c r="C32" s="175">
        <v>0</v>
      </c>
      <c r="D32" s="175">
        <v>40</v>
      </c>
      <c r="E32" s="175">
        <v>60</v>
      </c>
      <c r="F32" s="175">
        <v>100</v>
      </c>
      <c r="G32" s="175">
        <v>3</v>
      </c>
      <c r="H32" s="176" t="s">
        <v>757</v>
      </c>
    </row>
    <row r="33" spans="1:8" x14ac:dyDescent="0.25">
      <c r="A33" s="174" t="s">
        <v>634</v>
      </c>
      <c r="B33" s="175"/>
      <c r="C33" s="175"/>
      <c r="D33" s="175"/>
      <c r="E33" s="175"/>
      <c r="F33" s="175"/>
      <c r="G33" s="175"/>
      <c r="H33" s="176"/>
    </row>
    <row r="34" spans="1:8" x14ac:dyDescent="0.25">
      <c r="A34" s="178" t="s">
        <v>772</v>
      </c>
      <c r="B34" s="175">
        <v>20</v>
      </c>
      <c r="C34" s="175">
        <v>15</v>
      </c>
      <c r="D34" s="175">
        <v>5</v>
      </c>
      <c r="E34" s="175">
        <v>45</v>
      </c>
      <c r="F34" s="175">
        <v>65</v>
      </c>
      <c r="G34" s="175">
        <v>2</v>
      </c>
      <c r="H34" s="176" t="s">
        <v>773</v>
      </c>
    </row>
    <row r="35" spans="1:8" x14ac:dyDescent="0.25">
      <c r="A35" s="178" t="s">
        <v>774</v>
      </c>
      <c r="B35" s="175">
        <v>20</v>
      </c>
      <c r="C35" s="175">
        <v>15</v>
      </c>
      <c r="D35" s="175">
        <v>5</v>
      </c>
      <c r="E35" s="175">
        <v>45</v>
      </c>
      <c r="F35" s="175">
        <v>65</v>
      </c>
      <c r="G35" s="175">
        <v>2</v>
      </c>
      <c r="H35" s="176" t="s">
        <v>773</v>
      </c>
    </row>
    <row r="36" spans="1:8" x14ac:dyDescent="0.25">
      <c r="A36" s="179" t="s">
        <v>622</v>
      </c>
      <c r="B36" s="175">
        <v>420</v>
      </c>
      <c r="C36" s="175">
        <v>255</v>
      </c>
      <c r="D36" s="175">
        <v>165</v>
      </c>
      <c r="E36" s="175">
        <v>640</v>
      </c>
      <c r="F36" s="175">
        <v>1060</v>
      </c>
      <c r="G36" s="175">
        <v>33</v>
      </c>
      <c r="H36" s="176"/>
    </row>
    <row r="37" spans="1:8" x14ac:dyDescent="0.25">
      <c r="A37" s="180" t="s">
        <v>775</v>
      </c>
      <c r="B37" s="175"/>
      <c r="C37" s="175"/>
      <c r="D37" s="175"/>
      <c r="E37" s="175"/>
      <c r="F37" s="175"/>
      <c r="G37" s="175"/>
      <c r="H37" s="176"/>
    </row>
    <row r="38" spans="1:8" x14ac:dyDescent="0.25">
      <c r="A38" s="181" t="s">
        <v>776</v>
      </c>
      <c r="B38" s="182">
        <v>50</v>
      </c>
      <c r="C38" s="182">
        <v>0</v>
      </c>
      <c r="D38" s="182">
        <v>50</v>
      </c>
      <c r="E38" s="182">
        <v>400</v>
      </c>
      <c r="F38" s="182">
        <v>450</v>
      </c>
      <c r="G38" s="182">
        <v>15</v>
      </c>
      <c r="H38" s="183" t="s">
        <v>19</v>
      </c>
    </row>
    <row r="39" spans="1:8" x14ac:dyDescent="0.25">
      <c r="A39" s="184" t="s">
        <v>777</v>
      </c>
      <c r="B39" s="175">
        <v>50</v>
      </c>
      <c r="C39" s="175">
        <v>0</v>
      </c>
      <c r="D39" s="175">
        <v>50</v>
      </c>
      <c r="E39" s="175">
        <v>400</v>
      </c>
      <c r="F39" s="175">
        <v>450</v>
      </c>
      <c r="G39" s="175">
        <v>15</v>
      </c>
      <c r="H39" s="176"/>
    </row>
    <row r="40" spans="1:8" ht="15.75" thickBot="1" x14ac:dyDescent="0.3">
      <c r="A40" s="185" t="s">
        <v>778</v>
      </c>
      <c r="B40" s="186">
        <v>920</v>
      </c>
      <c r="C40" s="186">
        <v>560</v>
      </c>
      <c r="D40" s="186">
        <v>360</v>
      </c>
      <c r="E40" s="186">
        <v>1710</v>
      </c>
      <c r="F40" s="186">
        <v>2630</v>
      </c>
      <c r="G40" s="186">
        <v>85</v>
      </c>
      <c r="H40" s="187"/>
    </row>
  </sheetData>
  <mergeCells count="2">
    <mergeCell ref="A2:H2"/>
    <mergeCell ref="A3:H3"/>
  </mergeCells>
  <printOptions horizontalCentered="1" verticalCentered="1"/>
  <pageMargins left="0.55118110236220474" right="0.35433070866141736" top="0.59055118110236227" bottom="0.59055118110236227" header="0.31496062992125984" footer="0.31496062992125984"/>
  <pageSetup paperSize="9" orientation="portrait" r:id="rId1"/>
  <headerFooter>
    <oddHeader>&amp;A</oddHeader>
    <oddFooter>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zoomScale="60" zoomScaleNormal="100" workbookViewId="0">
      <selection sqref="A1:H33"/>
    </sheetView>
  </sheetViews>
  <sheetFormatPr defaultRowHeight="15.75" x14ac:dyDescent="0.25"/>
  <cols>
    <col min="1" max="1" width="53.85546875" style="188" customWidth="1"/>
    <col min="2" max="7" width="5.42578125" style="188" customWidth="1"/>
    <col min="8" max="256" width="9.140625" style="188"/>
    <col min="257" max="257" width="53.85546875" style="188" customWidth="1"/>
    <col min="258" max="263" width="5.42578125" style="188" customWidth="1"/>
    <col min="264" max="512" width="9.140625" style="188"/>
    <col min="513" max="513" width="53.85546875" style="188" customWidth="1"/>
    <col min="514" max="519" width="5.42578125" style="188" customWidth="1"/>
    <col min="520" max="768" width="9.140625" style="188"/>
    <col min="769" max="769" width="53.85546875" style="188" customWidth="1"/>
    <col min="770" max="775" width="5.42578125" style="188" customWidth="1"/>
    <col min="776" max="1024" width="9.140625" style="188"/>
    <col min="1025" max="1025" width="53.85546875" style="188" customWidth="1"/>
    <col min="1026" max="1031" width="5.42578125" style="188" customWidth="1"/>
    <col min="1032" max="1280" width="9.140625" style="188"/>
    <col min="1281" max="1281" width="53.85546875" style="188" customWidth="1"/>
    <col min="1282" max="1287" width="5.42578125" style="188" customWidth="1"/>
    <col min="1288" max="1536" width="9.140625" style="188"/>
    <col min="1537" max="1537" width="53.85546875" style="188" customWidth="1"/>
    <col min="1538" max="1543" width="5.42578125" style="188" customWidth="1"/>
    <col min="1544" max="1792" width="9.140625" style="188"/>
    <col min="1793" max="1793" width="53.85546875" style="188" customWidth="1"/>
    <col min="1794" max="1799" width="5.42578125" style="188" customWidth="1"/>
    <col min="1800" max="2048" width="9.140625" style="188"/>
    <col min="2049" max="2049" width="53.85546875" style="188" customWidth="1"/>
    <col min="2050" max="2055" width="5.42578125" style="188" customWidth="1"/>
    <col min="2056" max="2304" width="9.140625" style="188"/>
    <col min="2305" max="2305" width="53.85546875" style="188" customWidth="1"/>
    <col min="2306" max="2311" width="5.42578125" style="188" customWidth="1"/>
    <col min="2312" max="2560" width="9.140625" style="188"/>
    <col min="2561" max="2561" width="53.85546875" style="188" customWidth="1"/>
    <col min="2562" max="2567" width="5.42578125" style="188" customWidth="1"/>
    <col min="2568" max="2816" width="9.140625" style="188"/>
    <col min="2817" max="2817" width="53.85546875" style="188" customWidth="1"/>
    <col min="2818" max="2823" width="5.42578125" style="188" customWidth="1"/>
    <col min="2824" max="3072" width="9.140625" style="188"/>
    <col min="3073" max="3073" width="53.85546875" style="188" customWidth="1"/>
    <col min="3074" max="3079" width="5.42578125" style="188" customWidth="1"/>
    <col min="3080" max="3328" width="9.140625" style="188"/>
    <col min="3329" max="3329" width="53.85546875" style="188" customWidth="1"/>
    <col min="3330" max="3335" width="5.42578125" style="188" customWidth="1"/>
    <col min="3336" max="3584" width="9.140625" style="188"/>
    <col min="3585" max="3585" width="53.85546875" style="188" customWidth="1"/>
    <col min="3586" max="3591" width="5.42578125" style="188" customWidth="1"/>
    <col min="3592" max="3840" width="9.140625" style="188"/>
    <col min="3841" max="3841" width="53.85546875" style="188" customWidth="1"/>
    <col min="3842" max="3847" width="5.42578125" style="188" customWidth="1"/>
    <col min="3848" max="4096" width="9.140625" style="188"/>
    <col min="4097" max="4097" width="53.85546875" style="188" customWidth="1"/>
    <col min="4098" max="4103" width="5.42578125" style="188" customWidth="1"/>
    <col min="4104" max="4352" width="9.140625" style="188"/>
    <col min="4353" max="4353" width="53.85546875" style="188" customWidth="1"/>
    <col min="4354" max="4359" width="5.42578125" style="188" customWidth="1"/>
    <col min="4360" max="4608" width="9.140625" style="188"/>
    <col min="4609" max="4609" width="53.85546875" style="188" customWidth="1"/>
    <col min="4610" max="4615" width="5.42578125" style="188" customWidth="1"/>
    <col min="4616" max="4864" width="9.140625" style="188"/>
    <col min="4865" max="4865" width="53.85546875" style="188" customWidth="1"/>
    <col min="4866" max="4871" width="5.42578125" style="188" customWidth="1"/>
    <col min="4872" max="5120" width="9.140625" style="188"/>
    <col min="5121" max="5121" width="53.85546875" style="188" customWidth="1"/>
    <col min="5122" max="5127" width="5.42578125" style="188" customWidth="1"/>
    <col min="5128" max="5376" width="9.140625" style="188"/>
    <col min="5377" max="5377" width="53.85546875" style="188" customWidth="1"/>
    <col min="5378" max="5383" width="5.42578125" style="188" customWidth="1"/>
    <col min="5384" max="5632" width="9.140625" style="188"/>
    <col min="5633" max="5633" width="53.85546875" style="188" customWidth="1"/>
    <col min="5634" max="5639" width="5.42578125" style="188" customWidth="1"/>
    <col min="5640" max="5888" width="9.140625" style="188"/>
    <col min="5889" max="5889" width="53.85546875" style="188" customWidth="1"/>
    <col min="5890" max="5895" width="5.42578125" style="188" customWidth="1"/>
    <col min="5896" max="6144" width="9.140625" style="188"/>
    <col min="6145" max="6145" width="53.85546875" style="188" customWidth="1"/>
    <col min="6146" max="6151" width="5.42578125" style="188" customWidth="1"/>
    <col min="6152" max="6400" width="9.140625" style="188"/>
    <col min="6401" max="6401" width="53.85546875" style="188" customWidth="1"/>
    <col min="6402" max="6407" width="5.42578125" style="188" customWidth="1"/>
    <col min="6408" max="6656" width="9.140625" style="188"/>
    <col min="6657" max="6657" width="53.85546875" style="188" customWidth="1"/>
    <col min="6658" max="6663" width="5.42578125" style="188" customWidth="1"/>
    <col min="6664" max="6912" width="9.140625" style="188"/>
    <col min="6913" max="6913" width="53.85546875" style="188" customWidth="1"/>
    <col min="6914" max="6919" width="5.42578125" style="188" customWidth="1"/>
    <col min="6920" max="7168" width="9.140625" style="188"/>
    <col min="7169" max="7169" width="53.85546875" style="188" customWidth="1"/>
    <col min="7170" max="7175" width="5.42578125" style="188" customWidth="1"/>
    <col min="7176" max="7424" width="9.140625" style="188"/>
    <col min="7425" max="7425" width="53.85546875" style="188" customWidth="1"/>
    <col min="7426" max="7431" width="5.42578125" style="188" customWidth="1"/>
    <col min="7432" max="7680" width="9.140625" style="188"/>
    <col min="7681" max="7681" width="53.85546875" style="188" customWidth="1"/>
    <col min="7682" max="7687" width="5.42578125" style="188" customWidth="1"/>
    <col min="7688" max="7936" width="9.140625" style="188"/>
    <col min="7937" max="7937" width="53.85546875" style="188" customWidth="1"/>
    <col min="7938" max="7943" width="5.42578125" style="188" customWidth="1"/>
    <col min="7944" max="8192" width="9.140625" style="188"/>
    <col min="8193" max="8193" width="53.85546875" style="188" customWidth="1"/>
    <col min="8194" max="8199" width="5.42578125" style="188" customWidth="1"/>
    <col min="8200" max="8448" width="9.140625" style="188"/>
    <col min="8449" max="8449" width="53.85546875" style="188" customWidth="1"/>
    <col min="8450" max="8455" width="5.42578125" style="188" customWidth="1"/>
    <col min="8456" max="8704" width="9.140625" style="188"/>
    <col min="8705" max="8705" width="53.85546875" style="188" customWidth="1"/>
    <col min="8706" max="8711" width="5.42578125" style="188" customWidth="1"/>
    <col min="8712" max="8960" width="9.140625" style="188"/>
    <col min="8961" max="8961" width="53.85546875" style="188" customWidth="1"/>
    <col min="8962" max="8967" width="5.42578125" style="188" customWidth="1"/>
    <col min="8968" max="9216" width="9.140625" style="188"/>
    <col min="9217" max="9217" width="53.85546875" style="188" customWidth="1"/>
    <col min="9218" max="9223" width="5.42578125" style="188" customWidth="1"/>
    <col min="9224" max="9472" width="9.140625" style="188"/>
    <col min="9473" max="9473" width="53.85546875" style="188" customWidth="1"/>
    <col min="9474" max="9479" width="5.42578125" style="188" customWidth="1"/>
    <col min="9480" max="9728" width="9.140625" style="188"/>
    <col min="9729" max="9729" width="53.85546875" style="188" customWidth="1"/>
    <col min="9730" max="9735" width="5.42578125" style="188" customWidth="1"/>
    <col min="9736" max="9984" width="9.140625" style="188"/>
    <col min="9985" max="9985" width="53.85546875" style="188" customWidth="1"/>
    <col min="9986" max="9991" width="5.42578125" style="188" customWidth="1"/>
    <col min="9992" max="10240" width="9.140625" style="188"/>
    <col min="10241" max="10241" width="53.85546875" style="188" customWidth="1"/>
    <col min="10242" max="10247" width="5.42578125" style="188" customWidth="1"/>
    <col min="10248" max="10496" width="9.140625" style="188"/>
    <col min="10497" max="10497" width="53.85546875" style="188" customWidth="1"/>
    <col min="10498" max="10503" width="5.42578125" style="188" customWidth="1"/>
    <col min="10504" max="10752" width="9.140625" style="188"/>
    <col min="10753" max="10753" width="53.85546875" style="188" customWidth="1"/>
    <col min="10754" max="10759" width="5.42578125" style="188" customWidth="1"/>
    <col min="10760" max="11008" width="9.140625" style="188"/>
    <col min="11009" max="11009" width="53.85546875" style="188" customWidth="1"/>
    <col min="11010" max="11015" width="5.42578125" style="188" customWidth="1"/>
    <col min="11016" max="11264" width="9.140625" style="188"/>
    <col min="11265" max="11265" width="53.85546875" style="188" customWidth="1"/>
    <col min="11266" max="11271" width="5.42578125" style="188" customWidth="1"/>
    <col min="11272" max="11520" width="9.140625" style="188"/>
    <col min="11521" max="11521" width="53.85546875" style="188" customWidth="1"/>
    <col min="11522" max="11527" width="5.42578125" style="188" customWidth="1"/>
    <col min="11528" max="11776" width="9.140625" style="188"/>
    <col min="11777" max="11777" width="53.85546875" style="188" customWidth="1"/>
    <col min="11778" max="11783" width="5.42578125" style="188" customWidth="1"/>
    <col min="11784" max="12032" width="9.140625" style="188"/>
    <col min="12033" max="12033" width="53.85546875" style="188" customWidth="1"/>
    <col min="12034" max="12039" width="5.42578125" style="188" customWidth="1"/>
    <col min="12040" max="12288" width="9.140625" style="188"/>
    <col min="12289" max="12289" width="53.85546875" style="188" customWidth="1"/>
    <col min="12290" max="12295" width="5.42578125" style="188" customWidth="1"/>
    <col min="12296" max="12544" width="9.140625" style="188"/>
    <col min="12545" max="12545" width="53.85546875" style="188" customWidth="1"/>
    <col min="12546" max="12551" width="5.42578125" style="188" customWidth="1"/>
    <col min="12552" max="12800" width="9.140625" style="188"/>
    <col min="12801" max="12801" width="53.85546875" style="188" customWidth="1"/>
    <col min="12802" max="12807" width="5.42578125" style="188" customWidth="1"/>
    <col min="12808" max="13056" width="9.140625" style="188"/>
    <col min="13057" max="13057" width="53.85546875" style="188" customWidth="1"/>
    <col min="13058" max="13063" width="5.42578125" style="188" customWidth="1"/>
    <col min="13064" max="13312" width="9.140625" style="188"/>
    <col min="13313" max="13313" width="53.85546875" style="188" customWidth="1"/>
    <col min="13314" max="13319" width="5.42578125" style="188" customWidth="1"/>
    <col min="13320" max="13568" width="9.140625" style="188"/>
    <col min="13569" max="13569" width="53.85546875" style="188" customWidth="1"/>
    <col min="13570" max="13575" width="5.42578125" style="188" customWidth="1"/>
    <col min="13576" max="13824" width="9.140625" style="188"/>
    <col min="13825" max="13825" width="53.85546875" style="188" customWidth="1"/>
    <col min="13826" max="13831" width="5.42578125" style="188" customWidth="1"/>
    <col min="13832" max="14080" width="9.140625" style="188"/>
    <col min="14081" max="14081" width="53.85546875" style="188" customWidth="1"/>
    <col min="14082" max="14087" width="5.42578125" style="188" customWidth="1"/>
    <col min="14088" max="14336" width="9.140625" style="188"/>
    <col min="14337" max="14337" width="53.85546875" style="188" customWidth="1"/>
    <col min="14338" max="14343" width="5.42578125" style="188" customWidth="1"/>
    <col min="14344" max="14592" width="9.140625" style="188"/>
    <col min="14593" max="14593" width="53.85546875" style="188" customWidth="1"/>
    <col min="14594" max="14599" width="5.42578125" style="188" customWidth="1"/>
    <col min="14600" max="14848" width="9.140625" style="188"/>
    <col min="14849" max="14849" width="53.85546875" style="188" customWidth="1"/>
    <col min="14850" max="14855" width="5.42578125" style="188" customWidth="1"/>
    <col min="14856" max="15104" width="9.140625" style="188"/>
    <col min="15105" max="15105" width="53.85546875" style="188" customWidth="1"/>
    <col min="15106" max="15111" width="5.42578125" style="188" customWidth="1"/>
    <col min="15112" max="15360" width="9.140625" style="188"/>
    <col min="15361" max="15361" width="53.85546875" style="188" customWidth="1"/>
    <col min="15362" max="15367" width="5.42578125" style="188" customWidth="1"/>
    <col min="15368" max="15616" width="9.140625" style="188"/>
    <col min="15617" max="15617" width="53.85546875" style="188" customWidth="1"/>
    <col min="15618" max="15623" width="5.42578125" style="188" customWidth="1"/>
    <col min="15624" max="15872" width="9.140625" style="188"/>
    <col min="15873" max="15873" width="53.85546875" style="188" customWidth="1"/>
    <col min="15874" max="15879" width="5.42578125" style="188" customWidth="1"/>
    <col min="15880" max="16128" width="9.140625" style="188"/>
    <col min="16129" max="16129" width="53.85546875" style="188" customWidth="1"/>
    <col min="16130" max="16135" width="5.42578125" style="188" customWidth="1"/>
    <col min="16136" max="16384" width="9.140625" style="188"/>
  </cols>
  <sheetData>
    <row r="1" spans="1:8" ht="17.25" thickTop="1" thickBot="1" x14ac:dyDescent="0.3">
      <c r="A1" s="207" t="s">
        <v>600</v>
      </c>
      <c r="B1" s="208"/>
      <c r="C1" s="208"/>
      <c r="D1" s="208"/>
      <c r="E1" s="208"/>
      <c r="F1" s="208"/>
      <c r="G1" s="208"/>
      <c r="H1" s="209"/>
    </row>
    <row r="2" spans="1:8" ht="90.75" customHeight="1" thickBot="1" x14ac:dyDescent="0.3">
      <c r="A2" s="189" t="s">
        <v>601</v>
      </c>
      <c r="B2" s="169" t="s">
        <v>602</v>
      </c>
      <c r="C2" s="169" t="s">
        <v>603</v>
      </c>
      <c r="D2" s="169" t="s">
        <v>604</v>
      </c>
      <c r="E2" s="169" t="s">
        <v>646</v>
      </c>
      <c r="F2" s="169" t="s">
        <v>602</v>
      </c>
      <c r="G2" s="169" t="s">
        <v>607</v>
      </c>
      <c r="H2" s="170" t="s">
        <v>648</v>
      </c>
    </row>
    <row r="3" spans="1:8" x14ac:dyDescent="0.25">
      <c r="A3" s="190" t="s">
        <v>753</v>
      </c>
      <c r="B3" s="191"/>
      <c r="C3" s="191"/>
      <c r="D3" s="191"/>
      <c r="E3" s="191"/>
      <c r="F3" s="191"/>
      <c r="G3" s="191"/>
      <c r="H3" s="192"/>
    </row>
    <row r="4" spans="1:8" x14ac:dyDescent="0.25">
      <c r="A4" s="193" t="s">
        <v>754</v>
      </c>
      <c r="B4" s="194"/>
      <c r="C4" s="194"/>
      <c r="D4" s="194"/>
      <c r="E4" s="194"/>
      <c r="F4" s="194"/>
      <c r="G4" s="194"/>
      <c r="H4" s="195"/>
    </row>
    <row r="5" spans="1:8" ht="31.5" x14ac:dyDescent="0.25">
      <c r="A5" s="196" t="s">
        <v>755</v>
      </c>
      <c r="B5" s="194">
        <v>15</v>
      </c>
      <c r="C5" s="194">
        <v>10</v>
      </c>
      <c r="D5" s="194">
        <v>5</v>
      </c>
      <c r="E5" s="194">
        <v>45</v>
      </c>
      <c r="F5" s="194">
        <v>60</v>
      </c>
      <c r="G5" s="194">
        <v>2</v>
      </c>
      <c r="H5" s="195" t="s">
        <v>19</v>
      </c>
    </row>
    <row r="6" spans="1:8" ht="31.5" x14ac:dyDescent="0.25">
      <c r="A6" s="196" t="s">
        <v>611</v>
      </c>
      <c r="B6" s="194">
        <v>15</v>
      </c>
      <c r="C6" s="194">
        <v>10</v>
      </c>
      <c r="D6" s="194">
        <v>5</v>
      </c>
      <c r="E6" s="194">
        <v>45</v>
      </c>
      <c r="F6" s="194">
        <v>60</v>
      </c>
      <c r="G6" s="194">
        <v>2</v>
      </c>
      <c r="H6" s="195" t="s">
        <v>19</v>
      </c>
    </row>
    <row r="7" spans="1:8" x14ac:dyDescent="0.25">
      <c r="A7" s="197" t="s">
        <v>756</v>
      </c>
      <c r="B7" s="194">
        <v>15</v>
      </c>
      <c r="C7" s="194">
        <v>10</v>
      </c>
      <c r="D7" s="194">
        <v>5</v>
      </c>
      <c r="E7" s="194">
        <v>45</v>
      </c>
      <c r="F7" s="194">
        <v>60</v>
      </c>
      <c r="G7" s="194">
        <v>2</v>
      </c>
      <c r="H7" s="195" t="s">
        <v>11</v>
      </c>
    </row>
    <row r="8" spans="1:8" x14ac:dyDescent="0.25">
      <c r="A8" s="197" t="s">
        <v>626</v>
      </c>
      <c r="B8" s="194">
        <v>20</v>
      </c>
      <c r="C8" s="194">
        <v>20</v>
      </c>
      <c r="D8" s="194">
        <v>0</v>
      </c>
      <c r="E8" s="194">
        <v>40</v>
      </c>
      <c r="F8" s="194">
        <v>60</v>
      </c>
      <c r="G8" s="194">
        <v>2</v>
      </c>
      <c r="H8" s="195" t="s">
        <v>11</v>
      </c>
    </row>
    <row r="9" spans="1:8" x14ac:dyDescent="0.25">
      <c r="A9" s="197" t="s">
        <v>758</v>
      </c>
      <c r="B9" s="194">
        <v>20</v>
      </c>
      <c r="C9" s="194">
        <v>15</v>
      </c>
      <c r="D9" s="194">
        <v>5</v>
      </c>
      <c r="E9" s="194">
        <v>40</v>
      </c>
      <c r="F9" s="194">
        <v>60</v>
      </c>
      <c r="G9" s="194">
        <v>2</v>
      </c>
      <c r="H9" s="195" t="s">
        <v>19</v>
      </c>
    </row>
    <row r="10" spans="1:8" x14ac:dyDescent="0.25">
      <c r="A10" s="197" t="s">
        <v>759</v>
      </c>
      <c r="B10" s="194">
        <v>45</v>
      </c>
      <c r="C10" s="194">
        <v>30</v>
      </c>
      <c r="D10" s="194">
        <v>15</v>
      </c>
      <c r="E10" s="194">
        <v>75</v>
      </c>
      <c r="F10" s="194">
        <v>120</v>
      </c>
      <c r="G10" s="194">
        <v>4</v>
      </c>
      <c r="H10" s="195" t="s">
        <v>19</v>
      </c>
    </row>
    <row r="11" spans="1:8" x14ac:dyDescent="0.25">
      <c r="A11" s="197" t="s">
        <v>631</v>
      </c>
      <c r="B11" s="194">
        <v>15</v>
      </c>
      <c r="C11" s="194">
        <v>10</v>
      </c>
      <c r="D11" s="194">
        <v>5</v>
      </c>
      <c r="E11" s="194">
        <v>30</v>
      </c>
      <c r="F11" s="194">
        <v>45</v>
      </c>
      <c r="G11" s="194">
        <v>1</v>
      </c>
      <c r="H11" s="195" t="s">
        <v>11</v>
      </c>
    </row>
    <row r="12" spans="1:8" x14ac:dyDescent="0.25">
      <c r="A12" s="197" t="s">
        <v>760</v>
      </c>
      <c r="B12" s="194">
        <v>40</v>
      </c>
      <c r="C12" s="194">
        <v>30</v>
      </c>
      <c r="D12" s="194">
        <v>10</v>
      </c>
      <c r="E12" s="194">
        <v>80</v>
      </c>
      <c r="F12" s="194">
        <v>120</v>
      </c>
      <c r="G12" s="194">
        <v>4</v>
      </c>
      <c r="H12" s="195" t="s">
        <v>19</v>
      </c>
    </row>
    <row r="13" spans="1:8" x14ac:dyDescent="0.25">
      <c r="A13" s="197" t="s">
        <v>618</v>
      </c>
      <c r="B13" s="194">
        <v>15</v>
      </c>
      <c r="C13" s="194">
        <v>10</v>
      </c>
      <c r="D13" s="194">
        <v>5</v>
      </c>
      <c r="E13" s="194">
        <v>30</v>
      </c>
      <c r="F13" s="194">
        <v>45</v>
      </c>
      <c r="G13" s="194">
        <v>1</v>
      </c>
      <c r="H13" s="195" t="s">
        <v>11</v>
      </c>
    </row>
    <row r="14" spans="1:8" x14ac:dyDescent="0.25">
      <c r="A14" s="193" t="s">
        <v>634</v>
      </c>
      <c r="B14" s="194"/>
      <c r="C14" s="194"/>
      <c r="D14" s="194"/>
      <c r="E14" s="194"/>
      <c r="F14" s="194"/>
      <c r="G14" s="194"/>
      <c r="H14" s="195"/>
    </row>
    <row r="15" spans="1:8" x14ac:dyDescent="0.25">
      <c r="A15" s="197" t="s">
        <v>761</v>
      </c>
      <c r="B15" s="194">
        <v>15</v>
      </c>
      <c r="C15" s="194">
        <v>10</v>
      </c>
      <c r="D15" s="194">
        <v>5</v>
      </c>
      <c r="E15" s="194">
        <v>45</v>
      </c>
      <c r="F15" s="194">
        <v>60</v>
      </c>
      <c r="G15" s="194">
        <v>2</v>
      </c>
      <c r="H15" s="195" t="s">
        <v>11</v>
      </c>
    </row>
    <row r="16" spans="1:8" x14ac:dyDescent="0.25">
      <c r="A16" s="197" t="s">
        <v>762</v>
      </c>
      <c r="B16" s="194">
        <v>15</v>
      </c>
      <c r="C16" s="194">
        <v>10</v>
      </c>
      <c r="D16" s="194">
        <v>5</v>
      </c>
      <c r="E16" s="194">
        <v>45</v>
      </c>
      <c r="F16" s="194">
        <v>60</v>
      </c>
      <c r="G16" s="194">
        <v>2</v>
      </c>
      <c r="H16" s="195" t="s">
        <v>11</v>
      </c>
    </row>
    <row r="17" spans="1:8" x14ac:dyDescent="0.25">
      <c r="A17" s="179" t="s">
        <v>622</v>
      </c>
      <c r="B17" s="194">
        <v>230</v>
      </c>
      <c r="C17" s="194">
        <v>165</v>
      </c>
      <c r="D17" s="194">
        <v>65</v>
      </c>
      <c r="E17" s="194">
        <v>520</v>
      </c>
      <c r="F17" s="194">
        <v>750</v>
      </c>
      <c r="G17" s="194">
        <v>24</v>
      </c>
      <c r="H17" s="195"/>
    </row>
    <row r="18" spans="1:8" x14ac:dyDescent="0.25">
      <c r="A18" s="198" t="s">
        <v>763</v>
      </c>
      <c r="B18" s="194"/>
      <c r="C18" s="194"/>
      <c r="D18" s="194"/>
      <c r="E18" s="194"/>
      <c r="F18" s="194"/>
      <c r="G18" s="194"/>
      <c r="H18" s="195"/>
    </row>
    <row r="19" spans="1:8" x14ac:dyDescent="0.25">
      <c r="A19" s="193" t="s">
        <v>754</v>
      </c>
      <c r="B19" s="194"/>
      <c r="C19" s="194"/>
      <c r="D19" s="194"/>
      <c r="E19" s="194"/>
      <c r="F19" s="194"/>
      <c r="G19" s="194"/>
      <c r="H19" s="195"/>
    </row>
    <row r="20" spans="1:8" x14ac:dyDescent="0.25">
      <c r="A20" s="197" t="s">
        <v>764</v>
      </c>
      <c r="B20" s="194">
        <v>15</v>
      </c>
      <c r="C20" s="194">
        <v>10</v>
      </c>
      <c r="D20" s="194">
        <v>5</v>
      </c>
      <c r="E20" s="194">
        <v>45</v>
      </c>
      <c r="F20" s="194">
        <v>60</v>
      </c>
      <c r="G20" s="194">
        <v>2</v>
      </c>
      <c r="H20" s="195" t="s">
        <v>19</v>
      </c>
    </row>
    <row r="21" spans="1:8" x14ac:dyDescent="0.25">
      <c r="A21" s="197" t="s">
        <v>625</v>
      </c>
      <c r="B21" s="194">
        <v>15</v>
      </c>
      <c r="C21" s="194">
        <v>10</v>
      </c>
      <c r="D21" s="194">
        <v>5</v>
      </c>
      <c r="E21" s="194">
        <v>45</v>
      </c>
      <c r="F21" s="194">
        <v>60</v>
      </c>
      <c r="G21" s="194">
        <v>2</v>
      </c>
      <c r="H21" s="195" t="s">
        <v>11</v>
      </c>
    </row>
    <row r="22" spans="1:8" x14ac:dyDescent="0.25">
      <c r="A22" s="197" t="s">
        <v>765</v>
      </c>
      <c r="B22" s="194">
        <v>15</v>
      </c>
      <c r="C22" s="194">
        <v>15</v>
      </c>
      <c r="D22" s="194">
        <v>0</v>
      </c>
      <c r="E22" s="194">
        <v>45</v>
      </c>
      <c r="F22" s="194">
        <v>60</v>
      </c>
      <c r="G22" s="194">
        <v>2</v>
      </c>
      <c r="H22" s="195" t="s">
        <v>11</v>
      </c>
    </row>
    <row r="23" spans="1:8" x14ac:dyDescent="0.25">
      <c r="A23" s="197" t="s">
        <v>779</v>
      </c>
      <c r="B23" s="194">
        <v>15</v>
      </c>
      <c r="C23" s="194">
        <v>15</v>
      </c>
      <c r="D23" s="194">
        <v>0</v>
      </c>
      <c r="E23" s="194">
        <v>45</v>
      </c>
      <c r="F23" s="194">
        <v>60</v>
      </c>
      <c r="G23" s="194">
        <v>2</v>
      </c>
      <c r="H23" s="195" t="s">
        <v>11</v>
      </c>
    </row>
    <row r="24" spans="1:8" x14ac:dyDescent="0.25">
      <c r="A24" s="197" t="s">
        <v>767</v>
      </c>
      <c r="B24" s="194">
        <v>20</v>
      </c>
      <c r="C24" s="194">
        <v>15</v>
      </c>
      <c r="D24" s="194">
        <v>5</v>
      </c>
      <c r="E24" s="194">
        <v>70</v>
      </c>
      <c r="F24" s="194">
        <v>90</v>
      </c>
      <c r="G24" s="194">
        <v>3</v>
      </c>
      <c r="H24" s="195" t="s">
        <v>19</v>
      </c>
    </row>
    <row r="25" spans="1:8" x14ac:dyDescent="0.25">
      <c r="A25" s="197" t="s">
        <v>630</v>
      </c>
      <c r="B25" s="194">
        <v>20</v>
      </c>
      <c r="C25" s="194">
        <v>15</v>
      </c>
      <c r="D25" s="194">
        <v>5</v>
      </c>
      <c r="E25" s="194">
        <v>70</v>
      </c>
      <c r="F25" s="194">
        <v>90</v>
      </c>
      <c r="G25" s="194">
        <v>3</v>
      </c>
      <c r="H25" s="195" t="s">
        <v>19</v>
      </c>
    </row>
    <row r="26" spans="1:8" x14ac:dyDescent="0.25">
      <c r="A26" s="197" t="s">
        <v>768</v>
      </c>
      <c r="B26" s="194">
        <v>20</v>
      </c>
      <c r="C26" s="194">
        <v>15</v>
      </c>
      <c r="D26" s="194">
        <v>5</v>
      </c>
      <c r="E26" s="194">
        <v>40</v>
      </c>
      <c r="F26" s="194">
        <v>60</v>
      </c>
      <c r="G26" s="194">
        <v>2</v>
      </c>
      <c r="H26" s="195" t="s">
        <v>19</v>
      </c>
    </row>
    <row r="27" spans="1:8" x14ac:dyDescent="0.25">
      <c r="A27" s="197" t="s">
        <v>780</v>
      </c>
      <c r="B27" s="194">
        <v>20</v>
      </c>
      <c r="C27" s="194">
        <v>5</v>
      </c>
      <c r="D27" s="194">
        <v>15</v>
      </c>
      <c r="E27" s="194">
        <v>40</v>
      </c>
      <c r="F27" s="194">
        <v>60</v>
      </c>
      <c r="G27" s="194">
        <v>2</v>
      </c>
      <c r="H27" s="195" t="s">
        <v>19</v>
      </c>
    </row>
    <row r="28" spans="1:8" x14ac:dyDescent="0.25">
      <c r="A28" s="197" t="s">
        <v>770</v>
      </c>
      <c r="B28" s="194">
        <v>15</v>
      </c>
      <c r="C28" s="194">
        <v>10</v>
      </c>
      <c r="D28" s="194">
        <v>5</v>
      </c>
      <c r="E28" s="194">
        <v>45</v>
      </c>
      <c r="F28" s="194">
        <v>60</v>
      </c>
      <c r="G28" s="194">
        <v>2</v>
      </c>
      <c r="H28" s="195" t="s">
        <v>19</v>
      </c>
    </row>
    <row r="29" spans="1:8" x14ac:dyDescent="0.25">
      <c r="A29" s="197" t="s">
        <v>771</v>
      </c>
      <c r="B29" s="194">
        <v>20</v>
      </c>
      <c r="C29" s="194">
        <v>0</v>
      </c>
      <c r="D29" s="194">
        <v>20</v>
      </c>
      <c r="E29" s="194">
        <v>40</v>
      </c>
      <c r="F29" s="194">
        <v>60</v>
      </c>
      <c r="G29" s="194">
        <v>2</v>
      </c>
      <c r="H29" s="195" t="s">
        <v>11</v>
      </c>
    </row>
    <row r="30" spans="1:8" x14ac:dyDescent="0.25">
      <c r="A30" s="193" t="s">
        <v>634</v>
      </c>
      <c r="B30" s="194"/>
      <c r="C30" s="194"/>
      <c r="D30" s="194"/>
      <c r="E30" s="194"/>
      <c r="F30" s="194"/>
      <c r="G30" s="194"/>
      <c r="H30" s="195"/>
    </row>
    <row r="31" spans="1:8" x14ac:dyDescent="0.25">
      <c r="A31" s="197" t="s">
        <v>772</v>
      </c>
      <c r="B31" s="194">
        <v>15</v>
      </c>
      <c r="C31" s="194">
        <v>10</v>
      </c>
      <c r="D31" s="194">
        <v>5</v>
      </c>
      <c r="E31" s="194">
        <v>45</v>
      </c>
      <c r="F31" s="194">
        <v>60</v>
      </c>
      <c r="G31" s="194">
        <v>2</v>
      </c>
      <c r="H31" s="195" t="s">
        <v>11</v>
      </c>
    </row>
    <row r="32" spans="1:8" x14ac:dyDescent="0.25">
      <c r="A32" s="197" t="s">
        <v>774</v>
      </c>
      <c r="B32" s="194">
        <v>15</v>
      </c>
      <c r="C32" s="194">
        <v>10</v>
      </c>
      <c r="D32" s="194">
        <v>5</v>
      </c>
      <c r="E32" s="194">
        <v>45</v>
      </c>
      <c r="F32" s="194">
        <v>60</v>
      </c>
      <c r="G32" s="194">
        <v>2</v>
      </c>
      <c r="H32" s="195" t="s">
        <v>11</v>
      </c>
    </row>
    <row r="33" spans="1:8" x14ac:dyDescent="0.25">
      <c r="A33" s="179" t="s">
        <v>622</v>
      </c>
      <c r="B33" s="194">
        <v>205</v>
      </c>
      <c r="C33" s="194">
        <v>130</v>
      </c>
      <c r="D33" s="194">
        <v>75</v>
      </c>
      <c r="E33" s="194">
        <v>575</v>
      </c>
      <c r="F33" s="194">
        <v>780</v>
      </c>
      <c r="G33" s="194">
        <v>26</v>
      </c>
      <c r="H33" s="195"/>
    </row>
    <row r="34" spans="1:8" x14ac:dyDescent="0.25">
      <c r="A34" s="198" t="s">
        <v>775</v>
      </c>
      <c r="B34" s="194"/>
      <c r="C34" s="194"/>
      <c r="D34" s="194"/>
      <c r="E34" s="194"/>
      <c r="F34" s="194"/>
      <c r="G34" s="194"/>
      <c r="H34" s="195"/>
    </row>
    <row r="35" spans="1:8" x14ac:dyDescent="0.25">
      <c r="A35" s="199" t="s">
        <v>776</v>
      </c>
      <c r="B35" s="200">
        <v>30</v>
      </c>
      <c r="C35" s="200">
        <v>0</v>
      </c>
      <c r="D35" s="200">
        <v>30</v>
      </c>
      <c r="E35" s="200">
        <v>420</v>
      </c>
      <c r="F35" s="200">
        <v>450</v>
      </c>
      <c r="G35" s="200">
        <v>15</v>
      </c>
      <c r="H35" s="201" t="s">
        <v>19</v>
      </c>
    </row>
    <row r="36" spans="1:8" x14ac:dyDescent="0.25">
      <c r="A36" s="202" t="s">
        <v>777</v>
      </c>
      <c r="B36" s="194">
        <v>30</v>
      </c>
      <c r="C36" s="194">
        <v>0</v>
      </c>
      <c r="D36" s="194">
        <v>30</v>
      </c>
      <c r="E36" s="194">
        <v>420</v>
      </c>
      <c r="F36" s="194">
        <v>450</v>
      </c>
      <c r="G36" s="194">
        <v>15</v>
      </c>
      <c r="H36" s="195"/>
    </row>
    <row r="37" spans="1:8" ht="16.5" thickBot="1" x14ac:dyDescent="0.3">
      <c r="A37" s="203" t="s">
        <v>778</v>
      </c>
      <c r="B37" s="204">
        <v>465</v>
      </c>
      <c r="C37" s="204">
        <v>295</v>
      </c>
      <c r="D37" s="204">
        <v>170</v>
      </c>
      <c r="E37" s="204">
        <v>1515</v>
      </c>
      <c r="F37" s="204">
        <v>1980</v>
      </c>
      <c r="G37" s="204">
        <v>65</v>
      </c>
      <c r="H37" s="205"/>
    </row>
  </sheetData>
  <mergeCells count="1">
    <mergeCell ref="A1:H1"/>
  </mergeCells>
  <printOptions horizontalCentered="1" verticalCentered="1"/>
  <pageMargins left="0.55118110236220474" right="0.35433070866141736" top="0.59055118110236227" bottom="0.59055118110236227" header="0.31496062992125984" footer="0.31496062992125984"/>
  <pageSetup paperSize="9" scale="98" orientation="portrait" r:id="rId1"/>
  <headerFooter>
    <oddHeader>&amp;A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4">
    <tabColor theme="3" tint="-0.499984740745262"/>
  </sheetPr>
  <dimension ref="A1:O99"/>
  <sheetViews>
    <sheetView topLeftCell="A34" zoomScale="96" zoomScaleNormal="96" zoomScaleSheetLayoutView="140" workbookViewId="0">
      <selection activeCell="AA54" sqref="AA54"/>
    </sheetView>
  </sheetViews>
  <sheetFormatPr defaultRowHeight="15" customHeight="1" x14ac:dyDescent="0.25"/>
  <cols>
    <col min="1" max="1" width="59" style="12" customWidth="1"/>
    <col min="2" max="2" width="4.85546875" style="12" hidden="1" customWidth="1"/>
    <col min="3" max="8" width="4.7109375" style="18" customWidth="1"/>
    <col min="9" max="9" width="3.7109375" style="8" customWidth="1"/>
    <col min="10" max="10" width="6.85546875" style="23" bestFit="1" customWidth="1"/>
    <col min="11" max="11" width="11.42578125" style="32" customWidth="1"/>
    <col min="12" max="12" width="9.140625" style="33" customWidth="1"/>
    <col min="13" max="16384" width="9.140625" style="24"/>
  </cols>
  <sheetData>
    <row r="1" spans="1:15" s="1" customFormat="1" ht="20.100000000000001" customHeight="1" x14ac:dyDescent="0.25">
      <c r="A1" s="16" t="s">
        <v>188</v>
      </c>
      <c r="B1" s="16" t="s">
        <v>162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</row>
    <row r="2" spans="1:15" ht="20.100000000000001" customHeight="1" x14ac:dyDescent="0.25">
      <c r="A2" s="16" t="s">
        <v>9</v>
      </c>
      <c r="B2" s="16"/>
      <c r="J2" s="19"/>
    </row>
    <row r="3" spans="1:15" ht="20.100000000000001" customHeight="1" x14ac:dyDescent="0.25">
      <c r="A3" s="12" t="s">
        <v>13</v>
      </c>
      <c r="B3" s="18">
        <v>30</v>
      </c>
      <c r="C3" s="18">
        <v>30</v>
      </c>
      <c r="D3" s="18">
        <v>30</v>
      </c>
      <c r="E3" s="18">
        <v>0</v>
      </c>
      <c r="F3" s="18">
        <v>0</v>
      </c>
      <c r="G3" s="18">
        <f>H3-C3</f>
        <v>60</v>
      </c>
      <c r="H3" s="18">
        <f>I3*30</f>
        <v>90</v>
      </c>
      <c r="I3" s="18">
        <v>3</v>
      </c>
      <c r="J3" s="18" t="s">
        <v>19</v>
      </c>
      <c r="K3" s="73" t="str">
        <f>IF(A3=""," ",VLOOKUP(A3,'Профилиращ лист'!A:B,2,FALSE))</f>
        <v>СПЕ</v>
      </c>
      <c r="L3" s="24" t="s">
        <v>190</v>
      </c>
      <c r="O3" s="1" t="s">
        <v>12</v>
      </c>
    </row>
    <row r="4" spans="1:15" ht="20.100000000000001" customHeight="1" x14ac:dyDescent="0.25">
      <c r="A4" s="12" t="s">
        <v>16</v>
      </c>
      <c r="B4" s="18">
        <v>45</v>
      </c>
      <c r="C4" s="18">
        <v>45</v>
      </c>
      <c r="D4" s="18">
        <v>15</v>
      </c>
      <c r="E4" s="18">
        <v>30</v>
      </c>
      <c r="F4" s="18">
        <v>0</v>
      </c>
      <c r="G4" s="18">
        <f t="shared" ref="G4:G10" si="0">H4-C4</f>
        <v>75</v>
      </c>
      <c r="H4" s="18">
        <f t="shared" ref="H4:H10" si="1">I4*30</f>
        <v>120</v>
      </c>
      <c r="I4" s="18">
        <v>4</v>
      </c>
      <c r="J4" s="18" t="s">
        <v>14</v>
      </c>
      <c r="K4" s="73" t="str">
        <f>IF(A4=""," ",VLOOKUP(A4,'Профилиращ лист'!A:B,2,FALSE))</f>
        <v>ОФД</v>
      </c>
      <c r="L4" s="33" t="s">
        <v>191</v>
      </c>
      <c r="O4" s="24">
        <f>SUMIF(A:A,"*практически*",C:C)</f>
        <v>795</v>
      </c>
    </row>
    <row r="5" spans="1:15" ht="20.100000000000001" customHeight="1" x14ac:dyDescent="0.25">
      <c r="A5" s="12" t="s">
        <v>73</v>
      </c>
      <c r="B5" s="12">
        <v>90</v>
      </c>
      <c r="C5" s="18">
        <v>90</v>
      </c>
      <c r="D5" s="18">
        <v>0</v>
      </c>
      <c r="E5" s="18">
        <v>0</v>
      </c>
      <c r="F5" s="18">
        <v>90</v>
      </c>
      <c r="G5" s="18">
        <f t="shared" si="0"/>
        <v>120</v>
      </c>
      <c r="H5" s="18">
        <f t="shared" si="1"/>
        <v>210</v>
      </c>
      <c r="I5" s="18">
        <v>7</v>
      </c>
      <c r="J5" s="18" t="s">
        <v>14</v>
      </c>
      <c r="K5" s="73" t="str">
        <f>IF(A5=""," ",VLOOKUP(A5,'Профилиращ лист'!A:B,2,FALSE))</f>
        <v>ПРА</v>
      </c>
      <c r="L5" s="33" t="s">
        <v>192</v>
      </c>
    </row>
    <row r="6" spans="1:15" ht="20.100000000000001" customHeight="1" x14ac:dyDescent="0.25">
      <c r="A6" s="12" t="s">
        <v>72</v>
      </c>
      <c r="B6" s="12">
        <v>30</v>
      </c>
      <c r="C6" s="18">
        <v>30</v>
      </c>
      <c r="D6" s="18">
        <v>15</v>
      </c>
      <c r="E6" s="18">
        <v>15</v>
      </c>
      <c r="F6" s="18">
        <v>0</v>
      </c>
      <c r="G6" s="18">
        <f t="shared" si="0"/>
        <v>60</v>
      </c>
      <c r="H6" s="18">
        <f t="shared" si="1"/>
        <v>90</v>
      </c>
      <c r="I6" s="18">
        <v>3</v>
      </c>
      <c r="J6" s="18" t="s">
        <v>19</v>
      </c>
      <c r="K6" s="73" t="str">
        <f>IF(A6=""," ",VLOOKUP(A6,'Профилиращ лист'!A:B,2,FALSE))</f>
        <v>СПЕ</v>
      </c>
      <c r="L6" s="33" t="s">
        <v>193</v>
      </c>
    </row>
    <row r="7" spans="1:15" ht="20.100000000000001" customHeight="1" x14ac:dyDescent="0.25">
      <c r="A7" s="12" t="s">
        <v>15</v>
      </c>
      <c r="B7" s="18">
        <v>15</v>
      </c>
      <c r="C7" s="18">
        <v>30</v>
      </c>
      <c r="D7" s="18">
        <v>0</v>
      </c>
      <c r="E7" s="18">
        <v>30</v>
      </c>
      <c r="F7" s="18">
        <v>0</v>
      </c>
      <c r="G7" s="18">
        <f t="shared" si="0"/>
        <v>60</v>
      </c>
      <c r="H7" s="18">
        <f t="shared" si="1"/>
        <v>90</v>
      </c>
      <c r="I7" s="18">
        <v>3</v>
      </c>
      <c r="J7" s="18" t="s">
        <v>11</v>
      </c>
      <c r="K7" s="73" t="str">
        <f>IF(A7=""," ",VLOOKUP(A7,'Профилиращ лист'!A:B,2,FALSE))</f>
        <v>ИЗБ</v>
      </c>
      <c r="L7" s="33" t="s">
        <v>195</v>
      </c>
    </row>
    <row r="8" spans="1:15" ht="20.100000000000001" customHeight="1" x14ac:dyDescent="0.25">
      <c r="A8" s="12" t="s">
        <v>18</v>
      </c>
      <c r="B8" s="18">
        <v>45</v>
      </c>
      <c r="C8" s="18">
        <v>60</v>
      </c>
      <c r="D8" s="18">
        <v>45</v>
      </c>
      <c r="E8" s="18">
        <v>15</v>
      </c>
      <c r="F8" s="18">
        <v>0</v>
      </c>
      <c r="G8" s="18">
        <f t="shared" si="0"/>
        <v>60</v>
      </c>
      <c r="H8" s="18">
        <f t="shared" si="1"/>
        <v>120</v>
      </c>
      <c r="I8" s="18">
        <v>4</v>
      </c>
      <c r="J8" s="18" t="s">
        <v>19</v>
      </c>
      <c r="K8" s="73" t="str">
        <f>IF(A8=""," ",VLOOKUP(A8,'Профилиращ лист'!A:B,2,FALSE))</f>
        <v>ОФД</v>
      </c>
      <c r="L8" s="33" t="s">
        <v>196</v>
      </c>
    </row>
    <row r="9" spans="1:15" ht="20.100000000000001" customHeight="1" x14ac:dyDescent="0.25">
      <c r="A9" s="12" t="s">
        <v>20</v>
      </c>
      <c r="B9" s="18">
        <v>45</v>
      </c>
      <c r="C9" s="18">
        <v>60</v>
      </c>
      <c r="D9" s="18">
        <v>45</v>
      </c>
      <c r="E9" s="18">
        <v>15</v>
      </c>
      <c r="F9" s="18">
        <v>0</v>
      </c>
      <c r="G9" s="18">
        <f t="shared" si="0"/>
        <v>60</v>
      </c>
      <c r="H9" s="18">
        <f t="shared" si="1"/>
        <v>120</v>
      </c>
      <c r="I9" s="18">
        <v>4</v>
      </c>
      <c r="J9" s="18" t="s">
        <v>19</v>
      </c>
      <c r="K9" s="73" t="str">
        <f>IF(A9=""," ",VLOOKUP(A9,'Профилиращ лист'!A:B,2,FALSE))</f>
        <v>ОФД</v>
      </c>
      <c r="L9" s="33" t="s">
        <v>197</v>
      </c>
    </row>
    <row r="10" spans="1:15" ht="20.100000000000001" customHeight="1" x14ac:dyDescent="0.25">
      <c r="A10" s="12" t="s">
        <v>83</v>
      </c>
      <c r="B10" s="18">
        <v>15</v>
      </c>
      <c r="C10" s="18">
        <v>30</v>
      </c>
      <c r="D10" s="18">
        <v>0</v>
      </c>
      <c r="E10" s="18">
        <v>0</v>
      </c>
      <c r="F10" s="18">
        <v>30</v>
      </c>
      <c r="G10" s="18">
        <f t="shared" si="0"/>
        <v>30</v>
      </c>
      <c r="H10" s="18">
        <f t="shared" si="1"/>
        <v>60</v>
      </c>
      <c r="I10" s="18">
        <v>2</v>
      </c>
      <c r="J10" s="18" t="s">
        <v>11</v>
      </c>
      <c r="K10" s="73" t="str">
        <f>IF(A10=""," ",VLOOKUP(A10,'Профилиращ лист'!A:B,2,FALSE))</f>
        <v>ФД</v>
      </c>
      <c r="L10" s="33" t="s">
        <v>198</v>
      </c>
    </row>
    <row r="11" spans="1:15" ht="20.100000000000001" customHeight="1" x14ac:dyDescent="0.25">
      <c r="B11" s="22">
        <f t="shared" ref="B11:H11" si="2">SUM(B3:B10)</f>
        <v>315</v>
      </c>
      <c r="C11" s="22">
        <f t="shared" si="2"/>
        <v>375</v>
      </c>
      <c r="D11" s="22">
        <f t="shared" si="2"/>
        <v>150</v>
      </c>
      <c r="E11" s="22">
        <f t="shared" si="2"/>
        <v>105</v>
      </c>
      <c r="F11" s="22">
        <f t="shared" si="2"/>
        <v>120</v>
      </c>
      <c r="G11" s="22">
        <f t="shared" si="2"/>
        <v>525</v>
      </c>
      <c r="H11" s="22">
        <f t="shared" si="2"/>
        <v>900</v>
      </c>
      <c r="I11" s="22">
        <f>SUM(I3:I10)</f>
        <v>30</v>
      </c>
      <c r="J11" s="19"/>
      <c r="K11" s="73"/>
    </row>
    <row r="12" spans="1:15" ht="20.100000000000001" customHeight="1" x14ac:dyDescent="0.25">
      <c r="A12" s="16" t="s">
        <v>21</v>
      </c>
      <c r="B12" s="16"/>
      <c r="J12" s="19"/>
      <c r="K12" s="73"/>
    </row>
    <row r="13" spans="1:15" ht="20.100000000000001" customHeight="1" x14ac:dyDescent="0.25">
      <c r="A13" s="12" t="s">
        <v>23</v>
      </c>
      <c r="B13" s="18">
        <v>45</v>
      </c>
      <c r="C13" s="18">
        <v>60</v>
      </c>
      <c r="D13" s="18">
        <v>45</v>
      </c>
      <c r="E13" s="18">
        <v>15</v>
      </c>
      <c r="F13" s="18">
        <v>0</v>
      </c>
      <c r="G13" s="18">
        <f>H13-C13</f>
        <v>90</v>
      </c>
      <c r="H13" s="18">
        <f>I13*30</f>
        <v>150</v>
      </c>
      <c r="I13" s="18">
        <v>5</v>
      </c>
      <c r="J13" s="18" t="s">
        <v>19</v>
      </c>
      <c r="K13" s="73" t="str">
        <f>IF(A13=""," ",VLOOKUP(A13,'Профилиращ лист'!A:B,2,FALSE))</f>
        <v>СПЕ</v>
      </c>
      <c r="L13" s="33" t="s">
        <v>201</v>
      </c>
    </row>
    <row r="14" spans="1:15" ht="20.100000000000001" customHeight="1" x14ac:dyDescent="0.25">
      <c r="A14" s="12" t="s">
        <v>16</v>
      </c>
      <c r="B14" s="18">
        <v>30</v>
      </c>
      <c r="C14" s="18">
        <v>45</v>
      </c>
      <c r="D14" s="18">
        <v>15</v>
      </c>
      <c r="E14" s="18">
        <v>30</v>
      </c>
      <c r="F14" s="18">
        <v>0</v>
      </c>
      <c r="G14" s="18">
        <f t="shared" ref="G14:G20" si="3">H14-C14</f>
        <v>75</v>
      </c>
      <c r="H14" s="18">
        <f t="shared" ref="H14:H20" si="4">I14*30</f>
        <v>120</v>
      </c>
      <c r="I14" s="18">
        <v>4</v>
      </c>
      <c r="J14" s="18" t="s">
        <v>19</v>
      </c>
      <c r="K14" s="73" t="str">
        <f>IF(A14=""," ",VLOOKUP(A14,'Профилиращ лист'!A:B,2,FALSE))</f>
        <v>ОФД</v>
      </c>
      <c r="L14" s="33" t="s">
        <v>202</v>
      </c>
    </row>
    <row r="15" spans="1:15" ht="20.100000000000001" customHeight="1" x14ac:dyDescent="0.25">
      <c r="A15" s="12" t="s">
        <v>76</v>
      </c>
      <c r="B15" s="12">
        <v>30</v>
      </c>
      <c r="C15" s="18">
        <v>30</v>
      </c>
      <c r="D15" s="18">
        <v>30</v>
      </c>
      <c r="E15" s="18">
        <v>0</v>
      </c>
      <c r="F15" s="18">
        <v>0</v>
      </c>
      <c r="G15" s="18">
        <f t="shared" si="3"/>
        <v>60</v>
      </c>
      <c r="H15" s="18">
        <f t="shared" si="4"/>
        <v>90</v>
      </c>
      <c r="I15" s="18">
        <v>3</v>
      </c>
      <c r="J15" s="18" t="s">
        <v>19</v>
      </c>
      <c r="K15" s="73" t="str">
        <f>IF(A15=""," ",VLOOKUP(A15,'Профилиращ лист'!A:B,2,FALSE))</f>
        <v>ОФД</v>
      </c>
      <c r="L15" s="33" t="s">
        <v>203</v>
      </c>
    </row>
    <row r="16" spans="1:15" ht="20.100000000000001" customHeight="1" x14ac:dyDescent="0.25">
      <c r="A16" s="12" t="s">
        <v>73</v>
      </c>
      <c r="B16" s="12">
        <v>90</v>
      </c>
      <c r="C16" s="18">
        <v>150</v>
      </c>
      <c r="D16" s="18">
        <v>0</v>
      </c>
      <c r="E16" s="18">
        <v>0</v>
      </c>
      <c r="F16" s="18">
        <v>150</v>
      </c>
      <c r="G16" s="18">
        <f t="shared" si="3"/>
        <v>60</v>
      </c>
      <c r="H16" s="18">
        <f t="shared" si="4"/>
        <v>210</v>
      </c>
      <c r="I16" s="18">
        <v>7</v>
      </c>
      <c r="J16" s="18" t="s">
        <v>19</v>
      </c>
      <c r="K16" s="73" t="str">
        <f>IF(A16=""," ",VLOOKUP(A16,'Профилиращ лист'!A:B,2,FALSE))</f>
        <v>ПРА</v>
      </c>
      <c r="L16" s="33" t="s">
        <v>204</v>
      </c>
    </row>
    <row r="17" spans="1:12" ht="20.100000000000001" customHeight="1" x14ac:dyDescent="0.25">
      <c r="A17" s="12" t="s">
        <v>78</v>
      </c>
      <c r="B17" s="12">
        <v>30</v>
      </c>
      <c r="C17" s="18">
        <v>45</v>
      </c>
      <c r="D17" s="18">
        <v>30</v>
      </c>
      <c r="E17" s="18">
        <v>15</v>
      </c>
      <c r="F17" s="18">
        <v>0</v>
      </c>
      <c r="G17" s="18">
        <f t="shared" si="3"/>
        <v>75</v>
      </c>
      <c r="H17" s="18">
        <f t="shared" si="4"/>
        <v>120</v>
      </c>
      <c r="I17" s="18">
        <v>4</v>
      </c>
      <c r="J17" s="18" t="s">
        <v>19</v>
      </c>
      <c r="K17" s="73" t="str">
        <f>IF(A17=""," ",VLOOKUP(A17,'Профилиращ лист'!A:B,2,FALSE))</f>
        <v>СПЕ</v>
      </c>
      <c r="L17" s="33" t="s">
        <v>205</v>
      </c>
    </row>
    <row r="18" spans="1:12" ht="20.100000000000001" customHeight="1" x14ac:dyDescent="0.25">
      <c r="A18" s="12" t="s">
        <v>32</v>
      </c>
      <c r="B18" s="18">
        <v>30</v>
      </c>
      <c r="C18" s="18">
        <v>45</v>
      </c>
      <c r="D18" s="18">
        <v>30</v>
      </c>
      <c r="E18" s="18">
        <v>15</v>
      </c>
      <c r="F18" s="18">
        <v>0</v>
      </c>
      <c r="G18" s="18">
        <f t="shared" si="3"/>
        <v>45</v>
      </c>
      <c r="H18" s="18">
        <f t="shared" si="4"/>
        <v>90</v>
      </c>
      <c r="I18" s="18">
        <v>3</v>
      </c>
      <c r="J18" s="18" t="s">
        <v>19</v>
      </c>
      <c r="K18" s="73" t="str">
        <f>IF(A18=""," ",VLOOKUP(A18,'Профилиращ лист'!A:B,2,FALSE))</f>
        <v>ОФД</v>
      </c>
      <c r="L18" s="33" t="s">
        <v>206</v>
      </c>
    </row>
    <row r="19" spans="1:12" ht="20.100000000000001" customHeight="1" x14ac:dyDescent="0.25">
      <c r="A19" s="12" t="s">
        <v>115</v>
      </c>
      <c r="B19" s="18">
        <v>15</v>
      </c>
      <c r="C19" s="18">
        <v>30</v>
      </c>
      <c r="D19" s="18">
        <v>0</v>
      </c>
      <c r="E19" s="18">
        <v>0</v>
      </c>
      <c r="F19" s="18">
        <v>30</v>
      </c>
      <c r="G19" s="18">
        <f t="shared" si="3"/>
        <v>30</v>
      </c>
      <c r="H19" s="18">
        <f t="shared" si="4"/>
        <v>60</v>
      </c>
      <c r="I19" s="18">
        <v>2</v>
      </c>
      <c r="J19" s="18" t="s">
        <v>11</v>
      </c>
      <c r="K19" s="73" t="str">
        <f>IF(A19=""," ",VLOOKUP(A19,'Профилиращ лист'!A:B,2,FALSE))</f>
        <v>ФД</v>
      </c>
      <c r="L19" s="33" t="s">
        <v>207</v>
      </c>
    </row>
    <row r="20" spans="1:12" ht="20.100000000000001" customHeight="1" x14ac:dyDescent="0.25">
      <c r="A20" s="12" t="s">
        <v>208</v>
      </c>
      <c r="B20" s="18">
        <v>15</v>
      </c>
      <c r="C20" s="18">
        <v>15</v>
      </c>
      <c r="D20" s="18">
        <v>0</v>
      </c>
      <c r="E20" s="18">
        <v>0</v>
      </c>
      <c r="F20" s="18">
        <v>15</v>
      </c>
      <c r="G20" s="18">
        <f t="shared" si="3"/>
        <v>45</v>
      </c>
      <c r="H20" s="18">
        <f t="shared" si="4"/>
        <v>60</v>
      </c>
      <c r="I20" s="18">
        <v>2</v>
      </c>
      <c r="J20" s="18" t="s">
        <v>11</v>
      </c>
      <c r="K20" s="73" t="str">
        <f>IF(A20=""," ",VLOOKUP(A20,'Профилиращ лист'!A:B,2,FALSE))</f>
        <v>ПЕД</v>
      </c>
      <c r="L20" s="33" t="s">
        <v>150</v>
      </c>
    </row>
    <row r="21" spans="1:12" ht="20.100000000000001" customHeight="1" x14ac:dyDescent="0.25">
      <c r="A21" s="12" t="s">
        <v>27</v>
      </c>
      <c r="C21" s="18">
        <v>30</v>
      </c>
      <c r="D21" s="18">
        <v>0</v>
      </c>
      <c r="E21" s="18">
        <v>0</v>
      </c>
      <c r="F21" s="18">
        <f>C21-D21-E21</f>
        <v>30</v>
      </c>
      <c r="G21" s="18">
        <v>0</v>
      </c>
      <c r="H21" s="18">
        <v>0</v>
      </c>
      <c r="I21" s="18">
        <v>0</v>
      </c>
      <c r="J21" s="18" t="s">
        <v>14</v>
      </c>
      <c r="K21" s="73"/>
    </row>
    <row r="22" spans="1:12" ht="20.100000000000001" customHeight="1" x14ac:dyDescent="0.25">
      <c r="B22" s="22">
        <f t="shared" ref="B22:H22" si="5">SUM(B13:B20)</f>
        <v>285</v>
      </c>
      <c r="C22" s="22">
        <f t="shared" si="5"/>
        <v>420</v>
      </c>
      <c r="D22" s="22">
        <f t="shared" si="5"/>
        <v>150</v>
      </c>
      <c r="E22" s="22">
        <f t="shared" si="5"/>
        <v>75</v>
      </c>
      <c r="F22" s="22">
        <f t="shared" si="5"/>
        <v>195</v>
      </c>
      <c r="G22" s="22">
        <f t="shared" si="5"/>
        <v>480</v>
      </c>
      <c r="H22" s="22">
        <f t="shared" si="5"/>
        <v>900</v>
      </c>
      <c r="I22" s="22">
        <f>SUM(I13:I20)</f>
        <v>30</v>
      </c>
      <c r="J22" s="19"/>
      <c r="K22" s="73"/>
    </row>
    <row r="23" spans="1:12" ht="20.100000000000001" customHeight="1" x14ac:dyDescent="0.25">
      <c r="A23" s="16" t="s">
        <v>28</v>
      </c>
      <c r="B23" s="16"/>
      <c r="J23" s="19"/>
      <c r="K23" s="73"/>
    </row>
    <row r="24" spans="1:12" ht="20.100000000000001" customHeight="1" x14ac:dyDescent="0.25">
      <c r="A24" s="12" t="s">
        <v>33</v>
      </c>
      <c r="B24" s="18">
        <v>30</v>
      </c>
      <c r="C24" s="18">
        <v>30</v>
      </c>
      <c r="D24" s="18">
        <v>30</v>
      </c>
      <c r="E24" s="18">
        <v>0</v>
      </c>
      <c r="F24" s="18">
        <v>0</v>
      </c>
      <c r="G24" s="18">
        <f>H24-C24</f>
        <v>60</v>
      </c>
      <c r="H24" s="18">
        <f>I24*30</f>
        <v>90</v>
      </c>
      <c r="I24" s="18">
        <v>3</v>
      </c>
      <c r="J24" s="18" t="s">
        <v>14</v>
      </c>
      <c r="K24" s="73" t="str">
        <f>IF(A24=""," ",VLOOKUP(A24,'Профилиращ лист'!A:B,2,FALSE))</f>
        <v>СПЕ</v>
      </c>
      <c r="L24" s="33" t="s">
        <v>212</v>
      </c>
    </row>
    <row r="25" spans="1:12" ht="20.100000000000001" customHeight="1" x14ac:dyDescent="0.25">
      <c r="A25" s="12" t="s">
        <v>214</v>
      </c>
      <c r="B25" s="18">
        <v>15</v>
      </c>
      <c r="C25" s="18">
        <v>30</v>
      </c>
      <c r="D25" s="18">
        <v>30</v>
      </c>
      <c r="E25" s="18">
        <v>0</v>
      </c>
      <c r="F25" s="18">
        <v>0</v>
      </c>
      <c r="G25" s="18">
        <f t="shared" ref="G25:G31" si="6">H25-C25</f>
        <v>60</v>
      </c>
      <c r="H25" s="18">
        <f t="shared" ref="H25:H31" si="7">I25*30</f>
        <v>90</v>
      </c>
      <c r="I25" s="18">
        <v>3</v>
      </c>
      <c r="J25" s="18" t="s">
        <v>19</v>
      </c>
      <c r="K25" s="73" t="str">
        <f>IF(A25=""," ",VLOOKUP(A25,'Профилиращ лист'!A:B,2,FALSE))</f>
        <v>ИЗБ</v>
      </c>
      <c r="L25" s="33" t="s">
        <v>213</v>
      </c>
    </row>
    <row r="26" spans="1:12" ht="20.100000000000001" customHeight="1" x14ac:dyDescent="0.25">
      <c r="A26" s="32" t="s">
        <v>80</v>
      </c>
      <c r="B26" s="12">
        <v>30</v>
      </c>
      <c r="C26" s="18">
        <v>30</v>
      </c>
      <c r="D26" s="18">
        <v>15</v>
      </c>
      <c r="E26" s="18">
        <v>15</v>
      </c>
      <c r="F26" s="18">
        <v>0</v>
      </c>
      <c r="G26" s="18">
        <f t="shared" si="6"/>
        <v>60</v>
      </c>
      <c r="H26" s="18">
        <f t="shared" si="7"/>
        <v>90</v>
      </c>
      <c r="I26" s="18">
        <v>3</v>
      </c>
      <c r="J26" s="18" t="s">
        <v>19</v>
      </c>
      <c r="K26" s="73" t="str">
        <f>IF(A26=""," ",VLOOKUP(A26,'Профилиращ лист'!A:B,2,FALSE))</f>
        <v>СПЕ</v>
      </c>
      <c r="L26" s="33" t="s">
        <v>215</v>
      </c>
    </row>
    <row r="27" spans="1:12" ht="20.100000000000001" customHeight="1" x14ac:dyDescent="0.25">
      <c r="A27" s="12" t="s">
        <v>35</v>
      </c>
      <c r="B27" s="18">
        <v>60</v>
      </c>
      <c r="C27" s="18">
        <v>60</v>
      </c>
      <c r="D27" s="18">
        <v>45</v>
      </c>
      <c r="E27" s="18">
        <v>15</v>
      </c>
      <c r="F27" s="18">
        <v>0</v>
      </c>
      <c r="G27" s="18">
        <f t="shared" si="6"/>
        <v>60</v>
      </c>
      <c r="H27" s="18">
        <f t="shared" si="7"/>
        <v>120</v>
      </c>
      <c r="I27" s="18">
        <v>4</v>
      </c>
      <c r="J27" s="18" t="s">
        <v>19</v>
      </c>
      <c r="K27" s="73" t="str">
        <f>IF(A27=""," ",VLOOKUP(A27,'Профилиращ лист'!A:B,2,FALSE))</f>
        <v>ПЕД</v>
      </c>
      <c r="L27" s="33" t="s">
        <v>138</v>
      </c>
    </row>
    <row r="28" spans="1:12" ht="20.100000000000001" customHeight="1" x14ac:dyDescent="0.25">
      <c r="A28" s="12" t="s">
        <v>73</v>
      </c>
      <c r="B28" s="12">
        <v>90</v>
      </c>
      <c r="C28" s="18">
        <v>120</v>
      </c>
      <c r="D28" s="18">
        <v>0</v>
      </c>
      <c r="E28" s="18">
        <v>0</v>
      </c>
      <c r="F28" s="18">
        <v>105</v>
      </c>
      <c r="G28" s="18">
        <f t="shared" si="6"/>
        <v>120</v>
      </c>
      <c r="H28" s="18">
        <f t="shared" si="7"/>
        <v>240</v>
      </c>
      <c r="I28" s="18">
        <v>8</v>
      </c>
      <c r="J28" s="18" t="s">
        <v>14</v>
      </c>
      <c r="K28" s="73" t="str">
        <f>IF(A28=""," ",VLOOKUP(A28,'Профилиращ лист'!A:B,2,FALSE))</f>
        <v>ПРА</v>
      </c>
      <c r="L28" s="33" t="s">
        <v>217</v>
      </c>
    </row>
    <row r="29" spans="1:12" ht="20.100000000000001" customHeight="1" x14ac:dyDescent="0.25">
      <c r="A29" s="12" t="s">
        <v>30</v>
      </c>
      <c r="B29" s="18">
        <v>45</v>
      </c>
      <c r="C29" s="18">
        <v>45</v>
      </c>
      <c r="D29" s="18">
        <v>45</v>
      </c>
      <c r="E29" s="18">
        <v>0</v>
      </c>
      <c r="F29" s="18">
        <v>0</v>
      </c>
      <c r="G29" s="18">
        <f t="shared" si="6"/>
        <v>45</v>
      </c>
      <c r="H29" s="18">
        <f t="shared" si="7"/>
        <v>90</v>
      </c>
      <c r="I29" s="18">
        <v>3</v>
      </c>
      <c r="J29" s="18" t="s">
        <v>19</v>
      </c>
      <c r="K29" s="73" t="str">
        <f>IF(A29=""," ",VLOOKUP(A29,'Профилиращ лист'!A:B,2,FALSE))</f>
        <v>ПЕД</v>
      </c>
      <c r="L29" s="33" t="s">
        <v>139</v>
      </c>
    </row>
    <row r="30" spans="1:12" ht="20.100000000000001" customHeight="1" x14ac:dyDescent="0.25">
      <c r="A30" s="12" t="s">
        <v>82</v>
      </c>
      <c r="B30" s="12">
        <v>30</v>
      </c>
      <c r="C30" s="18">
        <v>45</v>
      </c>
      <c r="D30" s="18">
        <v>30</v>
      </c>
      <c r="E30" s="18">
        <v>15</v>
      </c>
      <c r="F30" s="18">
        <v>0</v>
      </c>
      <c r="G30" s="18">
        <f t="shared" si="6"/>
        <v>45</v>
      </c>
      <c r="H30" s="18">
        <f t="shared" si="7"/>
        <v>90</v>
      </c>
      <c r="I30" s="18">
        <v>3</v>
      </c>
      <c r="J30" s="18" t="s">
        <v>19</v>
      </c>
      <c r="K30" s="73" t="str">
        <f>IF(A30=""," ",VLOOKUP(A30,'Профилиращ лист'!A:B,2,FALSE))</f>
        <v>СПЕ</v>
      </c>
      <c r="L30" s="33" t="s">
        <v>218</v>
      </c>
    </row>
    <row r="31" spans="1:12" ht="20.100000000000001" customHeight="1" x14ac:dyDescent="0.25">
      <c r="A31" s="12" t="s">
        <v>26</v>
      </c>
      <c r="B31" s="18">
        <v>30</v>
      </c>
      <c r="C31" s="18">
        <v>45</v>
      </c>
      <c r="D31" s="18">
        <v>30</v>
      </c>
      <c r="E31" s="18">
        <v>15</v>
      </c>
      <c r="F31" s="18">
        <v>0</v>
      </c>
      <c r="G31" s="18">
        <f t="shared" si="6"/>
        <v>45</v>
      </c>
      <c r="H31" s="18">
        <f t="shared" si="7"/>
        <v>90</v>
      </c>
      <c r="I31" s="18">
        <v>3</v>
      </c>
      <c r="J31" s="18" t="s">
        <v>19</v>
      </c>
      <c r="K31" s="73" t="str">
        <f>IF(A31=""," ",VLOOKUP(A31,'Профилиращ лист'!A:B,2,FALSE))</f>
        <v>СПЕ</v>
      </c>
      <c r="L31" s="33" t="s">
        <v>219</v>
      </c>
    </row>
    <row r="32" spans="1:12" ht="20.100000000000001" customHeight="1" x14ac:dyDescent="0.25">
      <c r="A32" s="12" t="s">
        <v>27</v>
      </c>
      <c r="C32" s="18">
        <v>30</v>
      </c>
      <c r="D32" s="18">
        <v>0</v>
      </c>
      <c r="E32" s="18">
        <v>0</v>
      </c>
      <c r="F32" s="18">
        <f>C32-D32-E32</f>
        <v>30</v>
      </c>
      <c r="G32" s="18">
        <v>0</v>
      </c>
      <c r="H32" s="18">
        <v>0</v>
      </c>
      <c r="I32" s="8">
        <v>0</v>
      </c>
      <c r="J32" s="18" t="s">
        <v>14</v>
      </c>
      <c r="K32" s="73"/>
    </row>
    <row r="33" spans="1:12" ht="20.100000000000001" customHeight="1" x14ac:dyDescent="0.25">
      <c r="B33" s="22">
        <f t="shared" ref="B33:I33" si="8">SUM(B24:B31)</f>
        <v>330</v>
      </c>
      <c r="C33" s="22">
        <f t="shared" si="8"/>
        <v>405</v>
      </c>
      <c r="D33" s="22">
        <f t="shared" si="8"/>
        <v>225</v>
      </c>
      <c r="E33" s="22">
        <f t="shared" si="8"/>
        <v>60</v>
      </c>
      <c r="F33" s="22">
        <f t="shared" si="8"/>
        <v>105</v>
      </c>
      <c r="G33" s="22">
        <f t="shared" si="8"/>
        <v>495</v>
      </c>
      <c r="H33" s="22">
        <f t="shared" si="8"/>
        <v>900</v>
      </c>
      <c r="I33" s="22">
        <f t="shared" si="8"/>
        <v>30</v>
      </c>
      <c r="J33" s="19"/>
      <c r="K33" s="73"/>
    </row>
    <row r="34" spans="1:12" ht="20.100000000000001" customHeight="1" x14ac:dyDescent="0.25">
      <c r="A34" s="16" t="s">
        <v>37</v>
      </c>
      <c r="B34" s="16"/>
      <c r="I34" s="18"/>
      <c r="J34" s="19"/>
      <c r="K34" s="73"/>
    </row>
    <row r="35" spans="1:12" ht="20.100000000000001" customHeight="1" x14ac:dyDescent="0.25">
      <c r="A35" s="12" t="s">
        <v>141</v>
      </c>
      <c r="B35" s="18">
        <v>45</v>
      </c>
      <c r="C35" s="18">
        <v>45</v>
      </c>
      <c r="D35" s="18">
        <v>30</v>
      </c>
      <c r="E35" s="18">
        <v>15</v>
      </c>
      <c r="F35" s="18">
        <v>0</v>
      </c>
      <c r="G35" s="18">
        <f>H35-C35</f>
        <v>75</v>
      </c>
      <c r="H35" s="18">
        <f>I35*30</f>
        <v>120</v>
      </c>
      <c r="I35" s="18">
        <v>4</v>
      </c>
      <c r="J35" s="18" t="s">
        <v>14</v>
      </c>
      <c r="K35" s="73" t="str">
        <f>IF(A35=""," ",VLOOKUP(A35,'Профилиращ лист'!A:B,2,FALSE))</f>
        <v>СПЕ</v>
      </c>
      <c r="L35" s="33" t="s">
        <v>223</v>
      </c>
    </row>
    <row r="36" spans="1:12" ht="20.100000000000001" customHeight="1" x14ac:dyDescent="0.25">
      <c r="A36" s="12" t="s">
        <v>33</v>
      </c>
      <c r="B36" s="18">
        <v>30</v>
      </c>
      <c r="C36" s="18">
        <v>45</v>
      </c>
      <c r="D36" s="18">
        <v>30</v>
      </c>
      <c r="E36" s="18">
        <v>15</v>
      </c>
      <c r="F36" s="18">
        <v>0</v>
      </c>
      <c r="G36" s="18">
        <f t="shared" ref="G36:G43" si="9">H36-C36</f>
        <v>45</v>
      </c>
      <c r="H36" s="18">
        <f t="shared" ref="H36:H43" si="10">I36*30</f>
        <v>90</v>
      </c>
      <c r="I36" s="18">
        <v>3</v>
      </c>
      <c r="J36" s="18" t="s">
        <v>19</v>
      </c>
      <c r="K36" s="73" t="str">
        <f>IF(A36=""," ",VLOOKUP(A36,'Профилиращ лист'!A:B,2,FALSE))</f>
        <v>СПЕ</v>
      </c>
      <c r="L36" s="33" t="s">
        <v>224</v>
      </c>
    </row>
    <row r="37" spans="1:12" ht="20.100000000000001" customHeight="1" x14ac:dyDescent="0.25">
      <c r="A37" s="12" t="s">
        <v>66</v>
      </c>
      <c r="B37" s="12">
        <v>30</v>
      </c>
      <c r="C37" s="18">
        <v>45</v>
      </c>
      <c r="D37" s="18">
        <v>30</v>
      </c>
      <c r="E37" s="18">
        <v>15</v>
      </c>
      <c r="F37" s="18">
        <f>C37-D37-E37</f>
        <v>0</v>
      </c>
      <c r="G37" s="18">
        <f t="shared" si="9"/>
        <v>45</v>
      </c>
      <c r="H37" s="18">
        <f t="shared" si="10"/>
        <v>90</v>
      </c>
      <c r="I37" s="18">
        <v>3</v>
      </c>
      <c r="J37" s="18" t="s">
        <v>19</v>
      </c>
      <c r="K37" s="73" t="str">
        <f>IF(A37=""," ",VLOOKUP(A37,'Профилиращ лист'!A:B,2,FALSE))</f>
        <v>СПЕ</v>
      </c>
      <c r="L37" s="33" t="s">
        <v>225</v>
      </c>
    </row>
    <row r="38" spans="1:12" ht="20.100000000000001" customHeight="1" x14ac:dyDescent="0.25">
      <c r="A38" s="12" t="s">
        <v>299</v>
      </c>
      <c r="B38" s="12">
        <v>30</v>
      </c>
      <c r="C38" s="18">
        <v>30</v>
      </c>
      <c r="D38" s="18">
        <v>15</v>
      </c>
      <c r="E38" s="18">
        <v>15</v>
      </c>
      <c r="F38" s="18">
        <v>0</v>
      </c>
      <c r="G38" s="18">
        <f t="shared" si="9"/>
        <v>60</v>
      </c>
      <c r="H38" s="18">
        <f t="shared" si="10"/>
        <v>90</v>
      </c>
      <c r="I38" s="18">
        <v>3</v>
      </c>
      <c r="J38" s="19" t="s">
        <v>19</v>
      </c>
      <c r="K38" s="73" t="s">
        <v>563</v>
      </c>
      <c r="L38" s="33" t="s">
        <v>226</v>
      </c>
    </row>
    <row r="39" spans="1:12" ht="20.100000000000001" customHeight="1" x14ac:dyDescent="0.25">
      <c r="A39" s="12" t="s">
        <v>73</v>
      </c>
      <c r="B39" s="12">
        <v>90</v>
      </c>
      <c r="C39" s="18">
        <v>75</v>
      </c>
      <c r="D39" s="18">
        <v>0</v>
      </c>
      <c r="E39" s="18">
        <v>0</v>
      </c>
      <c r="F39" s="18">
        <v>75</v>
      </c>
      <c r="G39" s="18">
        <f t="shared" si="9"/>
        <v>135</v>
      </c>
      <c r="H39" s="18">
        <f t="shared" si="10"/>
        <v>210</v>
      </c>
      <c r="I39" s="18">
        <v>7</v>
      </c>
      <c r="J39" s="19" t="s">
        <v>19</v>
      </c>
      <c r="K39" s="73" t="str">
        <f>IF(A39=""," ",VLOOKUP(A39,'Профилиращ лист'!A:B,2,FALSE))</f>
        <v>ПРА</v>
      </c>
      <c r="L39" s="33" t="s">
        <v>228</v>
      </c>
    </row>
    <row r="40" spans="1:12" ht="20.100000000000001" customHeight="1" x14ac:dyDescent="0.25">
      <c r="A40" s="12" t="s">
        <v>142</v>
      </c>
      <c r="B40" s="18">
        <v>60</v>
      </c>
      <c r="C40" s="18">
        <v>60</v>
      </c>
      <c r="D40" s="18">
        <v>60</v>
      </c>
      <c r="E40" s="18">
        <v>0</v>
      </c>
      <c r="F40" s="18">
        <v>0</v>
      </c>
      <c r="G40" s="18">
        <f t="shared" si="9"/>
        <v>60</v>
      </c>
      <c r="H40" s="18">
        <f t="shared" si="10"/>
        <v>120</v>
      </c>
      <c r="I40" s="18">
        <v>4</v>
      </c>
      <c r="J40" s="18" t="s">
        <v>19</v>
      </c>
      <c r="K40" s="73" t="s">
        <v>565</v>
      </c>
      <c r="L40" s="33" t="s">
        <v>229</v>
      </c>
    </row>
    <row r="41" spans="1:12" ht="17.100000000000001" customHeight="1" x14ac:dyDescent="0.25">
      <c r="A41" s="12" t="s">
        <v>86</v>
      </c>
      <c r="B41" s="12">
        <v>30</v>
      </c>
      <c r="C41" s="18">
        <v>30</v>
      </c>
      <c r="D41" s="18">
        <v>15</v>
      </c>
      <c r="E41" s="18">
        <v>15</v>
      </c>
      <c r="F41" s="18">
        <v>0</v>
      </c>
      <c r="G41" s="18">
        <f t="shared" si="9"/>
        <v>30</v>
      </c>
      <c r="H41" s="18">
        <f t="shared" si="10"/>
        <v>60</v>
      </c>
      <c r="I41" s="18">
        <v>2</v>
      </c>
      <c r="J41" s="18" t="s">
        <v>14</v>
      </c>
      <c r="K41" s="73" t="str">
        <f>IF(A41=""," ",VLOOKUP(A41,'Профилиращ лист'!A:B,2,FALSE))</f>
        <v>СПЕ</v>
      </c>
      <c r="L41" s="33" t="s">
        <v>230</v>
      </c>
    </row>
    <row r="42" spans="1:12" ht="17.100000000000001" customHeight="1" x14ac:dyDescent="0.25">
      <c r="A42" s="12" t="s">
        <v>41</v>
      </c>
      <c r="B42" s="18">
        <v>30</v>
      </c>
      <c r="C42" s="18">
        <v>45</v>
      </c>
      <c r="D42" s="18">
        <v>30</v>
      </c>
      <c r="E42" s="18">
        <v>15</v>
      </c>
      <c r="F42" s="18">
        <v>0</v>
      </c>
      <c r="G42" s="18">
        <f t="shared" si="9"/>
        <v>15</v>
      </c>
      <c r="H42" s="18">
        <f t="shared" si="10"/>
        <v>60</v>
      </c>
      <c r="I42" s="18">
        <v>2</v>
      </c>
      <c r="J42" s="18" t="s">
        <v>14</v>
      </c>
      <c r="K42" s="73" t="str">
        <f>IF(A42=""," ",VLOOKUP(A42,'Профилиращ лист'!A:B,2,FALSE))</f>
        <v>СПЕ</v>
      </c>
      <c r="L42" s="33" t="s">
        <v>232</v>
      </c>
    </row>
    <row r="43" spans="1:12" x14ac:dyDescent="0.25">
      <c r="A43" s="12" t="s">
        <v>87</v>
      </c>
      <c r="B43" s="12">
        <v>30</v>
      </c>
      <c r="C43" s="18">
        <v>15</v>
      </c>
      <c r="D43" s="18">
        <v>15</v>
      </c>
      <c r="E43" s="18">
        <v>0</v>
      </c>
      <c r="F43" s="18">
        <v>0</v>
      </c>
      <c r="G43" s="18">
        <f t="shared" si="9"/>
        <v>45</v>
      </c>
      <c r="H43" s="18">
        <f t="shared" si="10"/>
        <v>60</v>
      </c>
      <c r="I43" s="18">
        <v>2</v>
      </c>
      <c r="J43" s="19" t="s">
        <v>19</v>
      </c>
      <c r="K43" s="73" t="str">
        <f>IF(A43=""," ",VLOOKUP(A43,'Профилиращ лист'!A:B,2,FALSE))</f>
        <v>ОФД</v>
      </c>
      <c r="L43" s="33" t="s">
        <v>233</v>
      </c>
    </row>
    <row r="44" spans="1:12" x14ac:dyDescent="0.25">
      <c r="B44" s="22">
        <f t="shared" ref="B44:I44" si="11">SUM(B35:B43)</f>
        <v>375</v>
      </c>
      <c r="C44" s="22">
        <f t="shared" si="11"/>
        <v>390</v>
      </c>
      <c r="D44" s="22">
        <f t="shared" si="11"/>
        <v>225</v>
      </c>
      <c r="E44" s="22">
        <f t="shared" si="11"/>
        <v>90</v>
      </c>
      <c r="F44" s="22">
        <f t="shared" si="11"/>
        <v>75</v>
      </c>
      <c r="G44" s="22">
        <f t="shared" si="11"/>
        <v>510</v>
      </c>
      <c r="H44" s="22">
        <f t="shared" si="11"/>
        <v>900</v>
      </c>
      <c r="I44" s="22">
        <f t="shared" si="11"/>
        <v>30</v>
      </c>
      <c r="J44" s="19"/>
      <c r="K44" s="73"/>
    </row>
    <row r="45" spans="1:12" x14ac:dyDescent="0.25">
      <c r="A45" s="16" t="s">
        <v>188</v>
      </c>
      <c r="B45" s="16" t="s">
        <v>162</v>
      </c>
      <c r="C45" s="17" t="s">
        <v>1</v>
      </c>
      <c r="D45" s="17" t="s">
        <v>2</v>
      </c>
      <c r="E45" s="17" t="s">
        <v>3</v>
      </c>
      <c r="F45" s="17" t="s">
        <v>4</v>
      </c>
      <c r="G45" s="17" t="s">
        <v>5</v>
      </c>
      <c r="H45" s="17" t="s">
        <v>6</v>
      </c>
      <c r="I45" s="17" t="s">
        <v>7</v>
      </c>
      <c r="J45" s="17" t="s">
        <v>8</v>
      </c>
      <c r="K45" s="73"/>
    </row>
    <row r="46" spans="1:12" x14ac:dyDescent="0.25">
      <c r="A46" s="16" t="s">
        <v>42</v>
      </c>
      <c r="B46" s="16"/>
      <c r="J46" s="19"/>
      <c r="K46" s="73"/>
    </row>
    <row r="47" spans="1:12" x14ac:dyDescent="0.25">
      <c r="A47" s="12" t="s">
        <v>141</v>
      </c>
      <c r="B47" s="18">
        <v>30</v>
      </c>
      <c r="C47" s="18">
        <v>60</v>
      </c>
      <c r="D47" s="18">
        <v>30</v>
      </c>
      <c r="E47" s="18">
        <v>30</v>
      </c>
      <c r="F47" s="18">
        <v>0</v>
      </c>
      <c r="G47" s="18">
        <f>H47-C47</f>
        <v>30</v>
      </c>
      <c r="H47" s="18">
        <f>I47*30</f>
        <v>90</v>
      </c>
      <c r="I47" s="18">
        <v>3</v>
      </c>
      <c r="J47" s="18" t="s">
        <v>19</v>
      </c>
      <c r="K47" s="73" t="str">
        <f>IF(A47=""," ",VLOOKUP(A47,'Профилиращ лист'!A:B,2,FALSE))</f>
        <v>СПЕ</v>
      </c>
      <c r="L47" s="33" t="s">
        <v>235</v>
      </c>
    </row>
    <row r="48" spans="1:12" ht="12.95" customHeight="1" x14ac:dyDescent="0.25">
      <c r="A48" s="12" t="s">
        <v>44</v>
      </c>
      <c r="B48" s="18">
        <v>30</v>
      </c>
      <c r="C48" s="18">
        <v>30</v>
      </c>
      <c r="D48" s="18">
        <v>30</v>
      </c>
      <c r="E48" s="18">
        <v>0</v>
      </c>
      <c r="F48" s="18">
        <v>0</v>
      </c>
      <c r="G48" s="18">
        <f t="shared" ref="G48:G55" si="12">H48-C48</f>
        <v>60</v>
      </c>
      <c r="H48" s="18">
        <f t="shared" ref="H48:H55" si="13">I48*30</f>
        <v>90</v>
      </c>
      <c r="I48" s="18">
        <v>3</v>
      </c>
      <c r="J48" s="18" t="s">
        <v>14</v>
      </c>
      <c r="K48" s="73" t="str">
        <f>IF(A48=""," ",VLOOKUP(A48,'Профилиращ лист'!A:B,2,FALSE))</f>
        <v>СПЕ</v>
      </c>
      <c r="L48" s="33" t="s">
        <v>236</v>
      </c>
    </row>
    <row r="49" spans="1:12" ht="12.95" customHeight="1" x14ac:dyDescent="0.25">
      <c r="A49" s="12" t="s">
        <v>91</v>
      </c>
      <c r="B49" s="12">
        <v>45</v>
      </c>
      <c r="C49" s="18">
        <v>30</v>
      </c>
      <c r="D49" s="18">
        <v>30</v>
      </c>
      <c r="E49" s="18">
        <v>0</v>
      </c>
      <c r="F49" s="18">
        <v>0</v>
      </c>
      <c r="G49" s="18">
        <f t="shared" si="12"/>
        <v>60</v>
      </c>
      <c r="H49" s="18">
        <f t="shared" si="13"/>
        <v>90</v>
      </c>
      <c r="I49" s="18">
        <v>3</v>
      </c>
      <c r="J49" s="18" t="s">
        <v>19</v>
      </c>
      <c r="K49" s="73" t="str">
        <f>IF(A49=""," ",VLOOKUP(A49,'Профилиращ лист'!A:B,2,FALSE))</f>
        <v>ИЗБ</v>
      </c>
      <c r="L49" s="33" t="s">
        <v>237</v>
      </c>
    </row>
    <row r="50" spans="1:12" ht="12.95" customHeight="1" x14ac:dyDescent="0.25">
      <c r="A50" s="12" t="s">
        <v>45</v>
      </c>
      <c r="B50" s="18">
        <v>45</v>
      </c>
      <c r="C50" s="18">
        <v>30</v>
      </c>
      <c r="D50" s="18">
        <v>30</v>
      </c>
      <c r="E50" s="18">
        <v>0</v>
      </c>
      <c r="F50" s="18">
        <v>0</v>
      </c>
      <c r="G50" s="18">
        <f t="shared" si="12"/>
        <v>60</v>
      </c>
      <c r="H50" s="18">
        <f t="shared" si="13"/>
        <v>90</v>
      </c>
      <c r="I50" s="18">
        <v>3</v>
      </c>
      <c r="J50" s="18" t="s">
        <v>14</v>
      </c>
      <c r="K50" s="73" t="str">
        <f>IF(A50=""," ",VLOOKUP(A50,'Профилиращ лист'!A:B,2,FALSE))</f>
        <v>ОФД</v>
      </c>
      <c r="L50" s="33" t="s">
        <v>239</v>
      </c>
    </row>
    <row r="51" spans="1:12" ht="12.95" customHeight="1" x14ac:dyDescent="0.25">
      <c r="A51" s="12" t="s">
        <v>73</v>
      </c>
      <c r="B51" s="12">
        <v>90</v>
      </c>
      <c r="C51" s="18">
        <v>105</v>
      </c>
      <c r="D51" s="18">
        <v>0</v>
      </c>
      <c r="E51" s="18">
        <v>0</v>
      </c>
      <c r="F51" s="18">
        <v>105</v>
      </c>
      <c r="G51" s="18">
        <f t="shared" si="12"/>
        <v>105</v>
      </c>
      <c r="H51" s="18">
        <f t="shared" si="13"/>
        <v>210</v>
      </c>
      <c r="I51" s="18">
        <v>7</v>
      </c>
      <c r="J51" s="18" t="s">
        <v>14</v>
      </c>
      <c r="K51" s="73" t="str">
        <f>IF(A51=""," ",VLOOKUP(A51,'Профилиращ лист'!A:B,2,FALSE))</f>
        <v>ПРА</v>
      </c>
      <c r="L51" s="33" t="s">
        <v>240</v>
      </c>
    </row>
    <row r="52" spans="1:12" x14ac:dyDescent="0.25">
      <c r="A52" s="12" t="s">
        <v>91</v>
      </c>
      <c r="B52" s="12">
        <v>0</v>
      </c>
      <c r="C52" s="18">
        <v>15</v>
      </c>
      <c r="D52" s="18">
        <v>15</v>
      </c>
      <c r="E52" s="18">
        <v>0</v>
      </c>
      <c r="F52" s="18">
        <v>0</v>
      </c>
      <c r="G52" s="18">
        <f>H52-C52</f>
        <v>75</v>
      </c>
      <c r="H52" s="18">
        <f>I52*30</f>
        <v>90</v>
      </c>
      <c r="I52" s="18">
        <v>3</v>
      </c>
      <c r="J52" s="18" t="s">
        <v>19</v>
      </c>
      <c r="K52" s="73" t="str">
        <f>IF(A52=""," ",VLOOKUP(A52,'Профилиращ лист'!A:B,2,FALSE))</f>
        <v>ИЗБ</v>
      </c>
      <c r="L52" s="33" t="s">
        <v>250</v>
      </c>
    </row>
    <row r="53" spans="1:12" ht="12.95" customHeight="1" x14ac:dyDescent="0.25">
      <c r="A53" s="12" t="s">
        <v>300</v>
      </c>
      <c r="B53" s="12">
        <v>30</v>
      </c>
      <c r="C53" s="18">
        <v>30</v>
      </c>
      <c r="D53" s="18">
        <v>15</v>
      </c>
      <c r="E53" s="18">
        <v>15</v>
      </c>
      <c r="F53" s="18">
        <v>0</v>
      </c>
      <c r="G53" s="18">
        <f t="shared" si="12"/>
        <v>30</v>
      </c>
      <c r="H53" s="18">
        <f t="shared" si="13"/>
        <v>60</v>
      </c>
      <c r="I53" s="18">
        <v>2</v>
      </c>
      <c r="J53" s="18" t="s">
        <v>14</v>
      </c>
      <c r="K53" s="73" t="s">
        <v>563</v>
      </c>
      <c r="L53" s="33" t="s">
        <v>243</v>
      </c>
    </row>
    <row r="54" spans="1:12" x14ac:dyDescent="0.25">
      <c r="A54" s="12" t="s">
        <v>86</v>
      </c>
      <c r="B54" s="12">
        <v>30</v>
      </c>
      <c r="C54" s="18">
        <v>30</v>
      </c>
      <c r="D54" s="18">
        <v>15</v>
      </c>
      <c r="E54" s="18">
        <v>15</v>
      </c>
      <c r="F54" s="18">
        <v>0</v>
      </c>
      <c r="G54" s="18">
        <f t="shared" si="12"/>
        <v>60</v>
      </c>
      <c r="H54" s="18">
        <f t="shared" si="13"/>
        <v>90</v>
      </c>
      <c r="I54" s="18">
        <v>3</v>
      </c>
      <c r="J54" s="18" t="s">
        <v>19</v>
      </c>
      <c r="K54" s="73" t="str">
        <f>IF(A54=""," ",VLOOKUP(A54,'Профилиращ лист'!A:B,2,FALSE))</f>
        <v>СПЕ</v>
      </c>
      <c r="L54" s="33" t="s">
        <v>245</v>
      </c>
    </row>
    <row r="55" spans="1:12" x14ac:dyDescent="0.25">
      <c r="A55" s="12" t="s">
        <v>41</v>
      </c>
      <c r="B55" s="18">
        <v>45</v>
      </c>
      <c r="C55" s="18">
        <v>45</v>
      </c>
      <c r="D55" s="18">
        <v>30</v>
      </c>
      <c r="E55" s="18">
        <v>15</v>
      </c>
      <c r="F55" s="18">
        <v>0</v>
      </c>
      <c r="G55" s="18">
        <f t="shared" si="12"/>
        <v>45</v>
      </c>
      <c r="H55" s="18">
        <f t="shared" si="13"/>
        <v>90</v>
      </c>
      <c r="I55" s="18">
        <v>3</v>
      </c>
      <c r="J55" s="18" t="s">
        <v>19</v>
      </c>
      <c r="K55" s="73" t="str">
        <f>IF(A55=""," ",VLOOKUP(A55,'Профилиращ лист'!A:B,2,FALSE))</f>
        <v>СПЕ</v>
      </c>
      <c r="L55" s="33" t="s">
        <v>246</v>
      </c>
    </row>
    <row r="56" spans="1:12" x14ac:dyDescent="0.25">
      <c r="B56" s="22">
        <f t="shared" ref="B56:I56" si="14">SUM(B47:B55)</f>
        <v>345</v>
      </c>
      <c r="C56" s="22">
        <f t="shared" si="14"/>
        <v>375</v>
      </c>
      <c r="D56" s="22">
        <f t="shared" si="14"/>
        <v>195</v>
      </c>
      <c r="E56" s="22">
        <f t="shared" si="14"/>
        <v>75</v>
      </c>
      <c r="F56" s="22">
        <f t="shared" si="14"/>
        <v>105</v>
      </c>
      <c r="G56" s="22">
        <f t="shared" si="14"/>
        <v>525</v>
      </c>
      <c r="H56" s="22">
        <f t="shared" si="14"/>
        <v>900</v>
      </c>
      <c r="I56" s="22">
        <f t="shared" si="14"/>
        <v>30</v>
      </c>
      <c r="J56" s="19"/>
      <c r="K56" s="73" t="str">
        <f>IF(A56=""," ",VLOOKUP(A56,'Профилиращ лист'!A:B,2,FALSE))</f>
        <v xml:space="preserve"> </v>
      </c>
    </row>
    <row r="57" spans="1:12" x14ac:dyDescent="0.25">
      <c r="A57" s="16" t="s">
        <v>49</v>
      </c>
      <c r="B57" s="16"/>
      <c r="J57" s="19"/>
      <c r="K57" s="73"/>
    </row>
    <row r="58" spans="1:12" x14ac:dyDescent="0.25">
      <c r="A58" s="12" t="s">
        <v>44</v>
      </c>
      <c r="B58" s="18">
        <v>45</v>
      </c>
      <c r="C58" s="18">
        <v>60</v>
      </c>
      <c r="D58" s="18">
        <v>30</v>
      </c>
      <c r="E58" s="18">
        <v>30</v>
      </c>
      <c r="F58" s="18">
        <v>0</v>
      </c>
      <c r="G58" s="18">
        <f>H58-C58</f>
        <v>60</v>
      </c>
      <c r="H58" s="18">
        <f>I58*30</f>
        <v>120</v>
      </c>
      <c r="I58" s="18">
        <v>4</v>
      </c>
      <c r="J58" s="18" t="s">
        <v>19</v>
      </c>
      <c r="K58" s="73" t="str">
        <f>IF(A58=""," ",VLOOKUP(A58,'Профилиращ лист'!A:B,2,FALSE))</f>
        <v>СПЕ</v>
      </c>
      <c r="L58" s="33" t="s">
        <v>249</v>
      </c>
    </row>
    <row r="59" spans="1:12" x14ac:dyDescent="0.25">
      <c r="A59" s="12" t="s">
        <v>45</v>
      </c>
      <c r="B59" s="18">
        <v>45</v>
      </c>
      <c r="C59" s="18">
        <v>45</v>
      </c>
      <c r="D59" s="18">
        <v>30</v>
      </c>
      <c r="E59" s="18">
        <v>15</v>
      </c>
      <c r="F59" s="18">
        <v>0</v>
      </c>
      <c r="G59" s="18">
        <f t="shared" ref="G59:G67" si="15">H59-C59</f>
        <v>75</v>
      </c>
      <c r="H59" s="18">
        <f t="shared" ref="H59:H67" si="16">I59*30</f>
        <v>120</v>
      </c>
      <c r="I59" s="18">
        <v>4</v>
      </c>
      <c r="J59" s="18" t="s">
        <v>19</v>
      </c>
      <c r="K59" s="73" t="str">
        <f>IF(A59=""," ",VLOOKUP(A59,'Профилиращ лист'!A:B,2,FALSE))</f>
        <v>ОФД</v>
      </c>
      <c r="L59" s="33" t="s">
        <v>251</v>
      </c>
    </row>
    <row r="60" spans="1:12" x14ac:dyDescent="0.25">
      <c r="A60" s="12" t="s">
        <v>92</v>
      </c>
      <c r="B60" s="12">
        <v>90</v>
      </c>
      <c r="C60" s="18">
        <v>105</v>
      </c>
      <c r="D60" s="18">
        <v>0</v>
      </c>
      <c r="E60" s="18">
        <v>0</v>
      </c>
      <c r="F60" s="18">
        <v>105</v>
      </c>
      <c r="G60" s="18">
        <f t="shared" si="15"/>
        <v>105</v>
      </c>
      <c r="H60" s="18">
        <f t="shared" si="16"/>
        <v>210</v>
      </c>
      <c r="I60" s="18">
        <v>7</v>
      </c>
      <c r="J60" s="18" t="s">
        <v>19</v>
      </c>
      <c r="K60" s="73" t="str">
        <f>IF(A60=""," ",VLOOKUP(A60,'Профилиращ лист'!A:B,2,FALSE))</f>
        <v>ПРА</v>
      </c>
      <c r="L60" s="33" t="s">
        <v>252</v>
      </c>
    </row>
    <row r="61" spans="1:12" x14ac:dyDescent="0.25">
      <c r="A61" s="12" t="s">
        <v>300</v>
      </c>
      <c r="B61" s="12">
        <v>30</v>
      </c>
      <c r="C61" s="18">
        <v>30</v>
      </c>
      <c r="D61" s="18">
        <v>15</v>
      </c>
      <c r="E61" s="18">
        <v>15</v>
      </c>
      <c r="F61" s="18">
        <v>0</v>
      </c>
      <c r="G61" s="18">
        <f t="shared" si="15"/>
        <v>30</v>
      </c>
      <c r="H61" s="18">
        <f t="shared" si="16"/>
        <v>60</v>
      </c>
      <c r="I61" s="18">
        <v>2</v>
      </c>
      <c r="J61" s="18" t="s">
        <v>19</v>
      </c>
      <c r="K61" s="73" t="s">
        <v>563</v>
      </c>
      <c r="L61" s="33" t="s">
        <v>254</v>
      </c>
    </row>
    <row r="62" spans="1:12" ht="14.1" customHeight="1" x14ac:dyDescent="0.25">
      <c r="A62" s="12" t="s">
        <v>93</v>
      </c>
      <c r="B62" s="12">
        <v>30</v>
      </c>
      <c r="C62" s="18">
        <v>30</v>
      </c>
      <c r="D62" s="18">
        <v>15</v>
      </c>
      <c r="E62" s="18">
        <v>15</v>
      </c>
      <c r="F62" s="18">
        <v>0</v>
      </c>
      <c r="G62" s="18">
        <f t="shared" si="15"/>
        <v>30</v>
      </c>
      <c r="H62" s="18">
        <f t="shared" si="16"/>
        <v>60</v>
      </c>
      <c r="I62" s="18">
        <v>2</v>
      </c>
      <c r="J62" s="18" t="s">
        <v>14</v>
      </c>
      <c r="K62" s="73" t="str">
        <f>IF(A62=""," ",VLOOKUP(A62,'Профилиращ лист'!A:B,2,FALSE))</f>
        <v>СПЕ</v>
      </c>
      <c r="L62" s="33" t="s">
        <v>255</v>
      </c>
    </row>
    <row r="63" spans="1:12" ht="14.1" customHeight="1" x14ac:dyDescent="0.25">
      <c r="A63" s="12" t="s">
        <v>53</v>
      </c>
      <c r="B63" s="18">
        <v>30</v>
      </c>
      <c r="C63" s="18">
        <v>30</v>
      </c>
      <c r="D63" s="18">
        <v>30</v>
      </c>
      <c r="E63" s="18">
        <v>0</v>
      </c>
      <c r="F63" s="18">
        <v>0</v>
      </c>
      <c r="G63" s="18">
        <f t="shared" si="15"/>
        <v>30</v>
      </c>
      <c r="H63" s="18">
        <f t="shared" si="16"/>
        <v>60</v>
      </c>
      <c r="I63" s="18">
        <v>2</v>
      </c>
      <c r="J63" s="18" t="s">
        <v>14</v>
      </c>
      <c r="K63" s="73" t="str">
        <f>IF(A63=""," ",VLOOKUP(A63,'Профилиращ лист'!A:B,2,FALSE))</f>
        <v>СПЕ</v>
      </c>
      <c r="L63" s="33" t="s">
        <v>257</v>
      </c>
    </row>
    <row r="64" spans="1:12" ht="14.1" customHeight="1" x14ac:dyDescent="0.25">
      <c r="A64" s="12" t="s">
        <v>117</v>
      </c>
      <c r="B64" s="18">
        <v>30</v>
      </c>
      <c r="C64" s="18">
        <v>30</v>
      </c>
      <c r="D64" s="18">
        <v>0</v>
      </c>
      <c r="E64" s="18">
        <v>0</v>
      </c>
      <c r="F64" s="18">
        <v>30</v>
      </c>
      <c r="G64" s="18">
        <f t="shared" si="15"/>
        <v>30</v>
      </c>
      <c r="H64" s="18">
        <f t="shared" si="16"/>
        <v>60</v>
      </c>
      <c r="I64" s="18">
        <v>2</v>
      </c>
      <c r="J64" s="18" t="s">
        <v>11</v>
      </c>
      <c r="K64" s="73" t="str">
        <f>IF(A64=""," ",VLOOKUP(A64,'Профилиращ лист'!A:B,2,FALSE))</f>
        <v>ФД</v>
      </c>
      <c r="L64" s="33" t="s">
        <v>258</v>
      </c>
    </row>
    <row r="65" spans="1:12" x14ac:dyDescent="0.25">
      <c r="A65" s="12" t="s">
        <v>301</v>
      </c>
      <c r="B65" s="12">
        <v>15</v>
      </c>
      <c r="C65" s="12">
        <v>15</v>
      </c>
      <c r="D65" s="18">
        <v>0</v>
      </c>
      <c r="E65" s="18">
        <v>0</v>
      </c>
      <c r="F65" s="18">
        <v>15</v>
      </c>
      <c r="G65" s="18">
        <f t="shared" si="15"/>
        <v>45</v>
      </c>
      <c r="H65" s="18">
        <f t="shared" si="16"/>
        <v>60</v>
      </c>
      <c r="I65" s="18">
        <v>2</v>
      </c>
      <c r="J65" s="18" t="s">
        <v>11</v>
      </c>
      <c r="K65" s="73" t="s">
        <v>562</v>
      </c>
      <c r="L65" s="33" t="s">
        <v>259</v>
      </c>
    </row>
    <row r="66" spans="1:12" x14ac:dyDescent="0.25">
      <c r="A66" s="12" t="s">
        <v>148</v>
      </c>
      <c r="B66" s="18">
        <v>15</v>
      </c>
      <c r="C66" s="18">
        <v>30</v>
      </c>
      <c r="D66" s="18">
        <v>0</v>
      </c>
      <c r="E66" s="18">
        <v>0</v>
      </c>
      <c r="F66" s="18">
        <v>30</v>
      </c>
      <c r="G66" s="18">
        <f t="shared" si="15"/>
        <v>30</v>
      </c>
      <c r="H66" s="18">
        <f t="shared" si="16"/>
        <v>60</v>
      </c>
      <c r="I66" s="18">
        <v>2</v>
      </c>
      <c r="J66" s="18" t="s">
        <v>11</v>
      </c>
      <c r="K66" s="73" t="s">
        <v>562</v>
      </c>
      <c r="L66" s="33" t="s">
        <v>149</v>
      </c>
    </row>
    <row r="67" spans="1:12" x14ac:dyDescent="0.25">
      <c r="A67" s="12" t="s">
        <v>242</v>
      </c>
      <c r="B67" s="18">
        <v>30</v>
      </c>
      <c r="C67" s="18">
        <v>15</v>
      </c>
      <c r="D67" s="18">
        <v>15</v>
      </c>
      <c r="E67" s="18">
        <v>0</v>
      </c>
      <c r="F67" s="18">
        <v>0</v>
      </c>
      <c r="G67" s="18">
        <f t="shared" si="15"/>
        <v>75</v>
      </c>
      <c r="H67" s="18">
        <f t="shared" si="16"/>
        <v>90</v>
      </c>
      <c r="I67" s="18">
        <v>3</v>
      </c>
      <c r="J67" s="18" t="s">
        <v>19</v>
      </c>
      <c r="K67" s="73" t="s">
        <v>564</v>
      </c>
      <c r="L67" s="33" t="s">
        <v>241</v>
      </c>
    </row>
    <row r="68" spans="1:12" x14ac:dyDescent="0.25">
      <c r="B68" s="22">
        <f>SUM(B58:B66)</f>
        <v>330</v>
      </c>
      <c r="C68" s="22">
        <f>SUM(C58:C67)</f>
        <v>390</v>
      </c>
      <c r="D68" s="22">
        <f t="shared" ref="D68:I68" si="17">SUM(D58:D67)</f>
        <v>135</v>
      </c>
      <c r="E68" s="22">
        <f t="shared" si="17"/>
        <v>75</v>
      </c>
      <c r="F68" s="22">
        <f t="shared" si="17"/>
        <v>180</v>
      </c>
      <c r="G68" s="22">
        <f t="shared" si="17"/>
        <v>510</v>
      </c>
      <c r="H68" s="22">
        <f t="shared" si="17"/>
        <v>900</v>
      </c>
      <c r="I68" s="22">
        <f t="shared" si="17"/>
        <v>30</v>
      </c>
      <c r="J68" s="19"/>
      <c r="K68" s="73" t="str">
        <f>IF(A68=""," ",VLOOKUP(A68,'Профилиращ лист'!A:B,2,FALSE))</f>
        <v xml:space="preserve"> </v>
      </c>
    </row>
    <row r="69" spans="1:12" x14ac:dyDescent="0.25">
      <c r="A69" s="16" t="s">
        <v>55</v>
      </c>
      <c r="B69" s="16"/>
      <c r="J69" s="19"/>
      <c r="K69" s="73"/>
    </row>
    <row r="70" spans="1:12" ht="12.95" customHeight="1" x14ac:dyDescent="0.25">
      <c r="A70" s="12" t="s">
        <v>421</v>
      </c>
      <c r="B70" s="12">
        <v>15</v>
      </c>
      <c r="C70" s="18">
        <v>30</v>
      </c>
      <c r="D70" s="18">
        <v>30</v>
      </c>
      <c r="E70" s="18">
        <v>0</v>
      </c>
      <c r="F70" s="18">
        <v>0</v>
      </c>
      <c r="G70" s="18">
        <f>H70-C70</f>
        <v>60</v>
      </c>
      <c r="H70" s="18">
        <f>I70*30</f>
        <v>90</v>
      </c>
      <c r="I70" s="18">
        <v>3</v>
      </c>
      <c r="J70" s="18" t="s">
        <v>19</v>
      </c>
      <c r="K70" s="73" t="s">
        <v>563</v>
      </c>
      <c r="L70" s="33" t="s">
        <v>263</v>
      </c>
    </row>
    <row r="71" spans="1:12" x14ac:dyDescent="0.25">
      <c r="A71" s="12" t="s">
        <v>302</v>
      </c>
      <c r="B71" s="12">
        <v>30</v>
      </c>
      <c r="C71" s="18">
        <v>30</v>
      </c>
      <c r="D71" s="18">
        <v>15</v>
      </c>
      <c r="E71" s="18">
        <v>15</v>
      </c>
      <c r="F71" s="18">
        <v>0</v>
      </c>
      <c r="G71" s="18">
        <f t="shared" ref="G71:G80" si="18">H71-C71</f>
        <v>30</v>
      </c>
      <c r="H71" s="18">
        <f t="shared" ref="H71:H80" si="19">I71*30</f>
        <v>60</v>
      </c>
      <c r="I71" s="18">
        <v>2</v>
      </c>
      <c r="J71" s="18" t="s">
        <v>19</v>
      </c>
      <c r="K71" s="73" t="s">
        <v>563</v>
      </c>
      <c r="L71" s="33" t="s">
        <v>264</v>
      </c>
    </row>
    <row r="72" spans="1:12" ht="12.95" customHeight="1" x14ac:dyDescent="0.25">
      <c r="A72" s="12" t="s">
        <v>56</v>
      </c>
      <c r="B72" s="18">
        <v>45</v>
      </c>
      <c r="C72" s="18">
        <v>45</v>
      </c>
      <c r="D72" s="18">
        <v>45</v>
      </c>
      <c r="E72" s="18">
        <v>0</v>
      </c>
      <c r="F72" s="18">
        <v>0</v>
      </c>
      <c r="G72" s="18">
        <f t="shared" si="18"/>
        <v>45</v>
      </c>
      <c r="H72" s="18">
        <f t="shared" si="19"/>
        <v>90</v>
      </c>
      <c r="I72" s="18">
        <v>3</v>
      </c>
      <c r="J72" s="18" t="s">
        <v>14</v>
      </c>
      <c r="K72" s="73" t="str">
        <f>IF(A72=""," ",VLOOKUP(A72,'Профилиращ лист'!A:B,2,FALSE))</f>
        <v>СПЕ</v>
      </c>
      <c r="L72" s="33" t="s">
        <v>266</v>
      </c>
    </row>
    <row r="73" spans="1:12" x14ac:dyDescent="0.25">
      <c r="A73" s="12" t="s">
        <v>96</v>
      </c>
      <c r="B73" s="12">
        <v>30</v>
      </c>
      <c r="C73" s="18">
        <v>30</v>
      </c>
      <c r="D73" s="18">
        <v>15</v>
      </c>
      <c r="E73" s="18">
        <v>15</v>
      </c>
      <c r="F73" s="18">
        <v>0</v>
      </c>
      <c r="G73" s="18">
        <f t="shared" si="18"/>
        <v>60</v>
      </c>
      <c r="H73" s="18">
        <f t="shared" si="19"/>
        <v>90</v>
      </c>
      <c r="I73" s="18">
        <v>3</v>
      </c>
      <c r="J73" s="19" t="s">
        <v>19</v>
      </c>
      <c r="K73" s="73" t="str">
        <f>IF(A73=""," ",VLOOKUP(A73,'Профилиращ лист'!A:B,2,FALSE))</f>
        <v>ПЕД</v>
      </c>
      <c r="L73" s="33" t="s">
        <v>267</v>
      </c>
    </row>
    <row r="74" spans="1:12" x14ac:dyDescent="0.25">
      <c r="A74" s="12" t="s">
        <v>423</v>
      </c>
      <c r="B74" s="18">
        <v>15</v>
      </c>
      <c r="C74" s="18">
        <v>15</v>
      </c>
      <c r="D74" s="18">
        <v>15</v>
      </c>
      <c r="E74" s="18">
        <v>0</v>
      </c>
      <c r="F74" s="18">
        <v>0</v>
      </c>
      <c r="G74" s="18">
        <f t="shared" si="18"/>
        <v>75</v>
      </c>
      <c r="H74" s="18">
        <f t="shared" si="19"/>
        <v>90</v>
      </c>
      <c r="I74" s="18">
        <v>3</v>
      </c>
      <c r="J74" s="18" t="s">
        <v>19</v>
      </c>
      <c r="K74" s="73" t="str">
        <f>IF(A74=""," ",VLOOKUP(A74,'Профилиращ лист'!A:B,2,FALSE))</f>
        <v>ПЕД</v>
      </c>
      <c r="L74" s="33" t="s">
        <v>269</v>
      </c>
    </row>
    <row r="75" spans="1:12" x14ac:dyDescent="0.25">
      <c r="A75" s="12" t="s">
        <v>59</v>
      </c>
      <c r="B75" s="18">
        <v>15</v>
      </c>
      <c r="C75" s="18">
        <v>15</v>
      </c>
      <c r="D75" s="18">
        <v>15</v>
      </c>
      <c r="E75" s="18">
        <v>0</v>
      </c>
      <c r="F75" s="18">
        <v>0</v>
      </c>
      <c r="G75" s="18">
        <f t="shared" si="18"/>
        <v>75</v>
      </c>
      <c r="H75" s="18">
        <f t="shared" si="19"/>
        <v>90</v>
      </c>
      <c r="I75" s="18">
        <v>3</v>
      </c>
      <c r="J75" s="18" t="s">
        <v>19</v>
      </c>
      <c r="K75" s="73" t="str">
        <f>IF(A75=""," ",VLOOKUP(A75,'Профилиращ лист'!A:B,2,FALSE))</f>
        <v>ПЕД</v>
      </c>
      <c r="L75" s="33" t="s">
        <v>270</v>
      </c>
    </row>
    <row r="76" spans="1:12" ht="12.95" customHeight="1" x14ac:dyDescent="0.25">
      <c r="A76" s="12" t="s">
        <v>73</v>
      </c>
      <c r="B76" s="12">
        <v>90</v>
      </c>
      <c r="C76" s="18">
        <v>75</v>
      </c>
      <c r="D76" s="18">
        <v>0</v>
      </c>
      <c r="E76" s="18">
        <v>0</v>
      </c>
      <c r="F76" s="18">
        <v>75</v>
      </c>
      <c r="G76" s="18">
        <f t="shared" si="18"/>
        <v>75</v>
      </c>
      <c r="H76" s="18">
        <f t="shared" si="19"/>
        <v>150</v>
      </c>
      <c r="I76" s="18">
        <v>5</v>
      </c>
      <c r="J76" s="18" t="s">
        <v>14</v>
      </c>
      <c r="K76" s="73" t="str">
        <f>IF(A76=""," ",VLOOKUP(A76,'Профилиращ лист'!A:B,2,FALSE))</f>
        <v>ПРА</v>
      </c>
      <c r="L76" s="33" t="s">
        <v>271</v>
      </c>
    </row>
    <row r="77" spans="1:12" x14ac:dyDescent="0.25">
      <c r="A77" s="12" t="s">
        <v>93</v>
      </c>
      <c r="B77" s="12">
        <v>30</v>
      </c>
      <c r="C77" s="18">
        <v>30</v>
      </c>
      <c r="D77" s="18">
        <v>15</v>
      </c>
      <c r="E77" s="18">
        <v>15</v>
      </c>
      <c r="F77" s="18">
        <v>0</v>
      </c>
      <c r="G77" s="18">
        <f t="shared" si="18"/>
        <v>30</v>
      </c>
      <c r="H77" s="18">
        <f t="shared" si="19"/>
        <v>60</v>
      </c>
      <c r="I77" s="18">
        <v>2</v>
      </c>
      <c r="J77" s="19" t="s">
        <v>19</v>
      </c>
      <c r="K77" s="73" t="str">
        <f>IF(A77=""," ",VLOOKUP(A77,'Профилиращ лист'!A:B,2,FALSE))</f>
        <v>СПЕ</v>
      </c>
      <c r="L77" s="33" t="s">
        <v>272</v>
      </c>
    </row>
    <row r="78" spans="1:12" x14ac:dyDescent="0.25">
      <c r="A78" s="12" t="s">
        <v>53</v>
      </c>
      <c r="B78" s="18">
        <v>30</v>
      </c>
      <c r="C78" s="18">
        <v>45</v>
      </c>
      <c r="D78" s="18">
        <v>15</v>
      </c>
      <c r="E78" s="18">
        <v>30</v>
      </c>
      <c r="F78" s="18">
        <v>0</v>
      </c>
      <c r="G78" s="18">
        <f t="shared" si="18"/>
        <v>15</v>
      </c>
      <c r="H78" s="18">
        <f t="shared" si="19"/>
        <v>60</v>
      </c>
      <c r="I78" s="18">
        <v>2</v>
      </c>
      <c r="J78" s="18" t="s">
        <v>19</v>
      </c>
      <c r="K78" s="73" t="str">
        <f>IF(A78=""," ",VLOOKUP(A78,'Профилиращ лист'!A:B,2,FALSE))</f>
        <v>СПЕ</v>
      </c>
      <c r="L78" s="33" t="s">
        <v>273</v>
      </c>
    </row>
    <row r="79" spans="1:12" x14ac:dyDescent="0.25">
      <c r="A79" s="12" t="s">
        <v>274</v>
      </c>
      <c r="B79" s="18">
        <v>30</v>
      </c>
      <c r="C79" s="18">
        <v>30</v>
      </c>
      <c r="D79" s="18">
        <v>0</v>
      </c>
      <c r="E79" s="18">
        <v>0</v>
      </c>
      <c r="F79" s="18">
        <v>30</v>
      </c>
      <c r="G79" s="18">
        <f t="shared" si="18"/>
        <v>30</v>
      </c>
      <c r="H79" s="18">
        <f t="shared" si="19"/>
        <v>60</v>
      </c>
      <c r="I79" s="18">
        <v>2</v>
      </c>
      <c r="J79" s="18" t="s">
        <v>11</v>
      </c>
      <c r="K79" s="73" t="s">
        <v>562</v>
      </c>
      <c r="L79" s="33" t="s">
        <v>153</v>
      </c>
    </row>
    <row r="80" spans="1:12" x14ac:dyDescent="0.25">
      <c r="A80" s="12" t="s">
        <v>98</v>
      </c>
      <c r="B80" s="12">
        <v>15</v>
      </c>
      <c r="C80" s="18">
        <v>15</v>
      </c>
      <c r="D80" s="18">
        <v>0</v>
      </c>
      <c r="E80" s="18">
        <v>0</v>
      </c>
      <c r="F80" s="18">
        <v>15</v>
      </c>
      <c r="G80" s="18">
        <f t="shared" si="18"/>
        <v>45</v>
      </c>
      <c r="H80" s="18">
        <f t="shared" si="19"/>
        <v>60</v>
      </c>
      <c r="I80" s="18">
        <v>2</v>
      </c>
      <c r="J80" s="18" t="s">
        <v>11</v>
      </c>
      <c r="K80" s="73" t="str">
        <f>IF(A80=""," ",VLOOKUP(A80,'Профилиращ лист'!A:B,2,FALSE))</f>
        <v>ПЕД</v>
      </c>
      <c r="L80" s="33" t="s">
        <v>275</v>
      </c>
    </row>
    <row r="81" spans="1:12" x14ac:dyDescent="0.25">
      <c r="B81" s="22">
        <f t="shared" ref="B81:I81" si="20">SUM(B70:B80)</f>
        <v>345</v>
      </c>
      <c r="C81" s="22">
        <f t="shared" si="20"/>
        <v>360</v>
      </c>
      <c r="D81" s="22">
        <f t="shared" si="20"/>
        <v>165</v>
      </c>
      <c r="E81" s="22">
        <f t="shared" si="20"/>
        <v>75</v>
      </c>
      <c r="F81" s="22">
        <f t="shared" si="20"/>
        <v>120</v>
      </c>
      <c r="G81" s="22">
        <f t="shared" si="20"/>
        <v>540</v>
      </c>
      <c r="H81" s="22">
        <f t="shared" si="20"/>
        <v>900</v>
      </c>
      <c r="I81" s="22">
        <f t="shared" si="20"/>
        <v>30</v>
      </c>
      <c r="J81" s="19"/>
      <c r="K81" s="73" t="str">
        <f>IF(A81=""," ",VLOOKUP(A81,'Профилиращ лист'!A:B,2,FALSE))</f>
        <v xml:space="preserve"> </v>
      </c>
    </row>
    <row r="82" spans="1:12" x14ac:dyDescent="0.25">
      <c r="A82" s="16" t="s">
        <v>99</v>
      </c>
      <c r="B82" s="16"/>
      <c r="K82" s="73"/>
    </row>
    <row r="83" spans="1:12" x14ac:dyDescent="0.25">
      <c r="A83" s="12" t="s">
        <v>100</v>
      </c>
      <c r="B83" s="18">
        <v>30</v>
      </c>
      <c r="C83" s="18">
        <v>30</v>
      </c>
      <c r="D83" s="18">
        <v>15</v>
      </c>
      <c r="E83" s="18">
        <v>15</v>
      </c>
      <c r="F83" s="18">
        <v>0</v>
      </c>
      <c r="G83" s="18">
        <f t="shared" ref="G83:G90" si="21">H83-C83</f>
        <v>60</v>
      </c>
      <c r="H83" s="18">
        <f t="shared" ref="H83:H90" si="22">I83*30</f>
        <v>90</v>
      </c>
      <c r="I83" s="18">
        <v>3</v>
      </c>
      <c r="J83" s="18" t="s">
        <v>19</v>
      </c>
      <c r="K83" s="73" t="str">
        <f>IF(A83=""," ",VLOOKUP(A83,'Профилиращ лист'!A:B,2,FALSE))</f>
        <v>СПЕ</v>
      </c>
      <c r="L83" s="33" t="s">
        <v>281</v>
      </c>
    </row>
    <row r="84" spans="1:12" x14ac:dyDescent="0.25">
      <c r="A84" s="12" t="s">
        <v>56</v>
      </c>
      <c r="B84" s="18">
        <v>30</v>
      </c>
      <c r="C84" s="18">
        <v>45</v>
      </c>
      <c r="D84" s="18">
        <v>30</v>
      </c>
      <c r="E84" s="18">
        <v>15</v>
      </c>
      <c r="F84" s="18">
        <v>0</v>
      </c>
      <c r="G84" s="18">
        <f t="shared" si="21"/>
        <v>75</v>
      </c>
      <c r="H84" s="18">
        <f t="shared" si="22"/>
        <v>120</v>
      </c>
      <c r="I84" s="18">
        <v>4</v>
      </c>
      <c r="J84" s="18" t="s">
        <v>19</v>
      </c>
      <c r="K84" s="73" t="str">
        <f>IF(A84=""," ",VLOOKUP(A84,'Профилиращ лист'!A:B,2,FALSE))</f>
        <v>СПЕ</v>
      </c>
      <c r="L84" s="33" t="s">
        <v>283</v>
      </c>
    </row>
    <row r="85" spans="1:12" x14ac:dyDescent="0.25">
      <c r="A85" s="12" t="s">
        <v>73</v>
      </c>
      <c r="B85" s="12">
        <v>90</v>
      </c>
      <c r="C85" s="18">
        <v>75</v>
      </c>
      <c r="D85" s="18">
        <v>0</v>
      </c>
      <c r="E85" s="18">
        <v>0</v>
      </c>
      <c r="F85" s="18">
        <v>75</v>
      </c>
      <c r="G85" s="18">
        <f t="shared" si="21"/>
        <v>135</v>
      </c>
      <c r="H85" s="18">
        <f t="shared" si="22"/>
        <v>210</v>
      </c>
      <c r="I85" s="18">
        <v>7</v>
      </c>
      <c r="J85" s="18" t="s">
        <v>19</v>
      </c>
      <c r="K85" s="73" t="str">
        <f>IF(A85=""," ",VLOOKUP(A85,'Профилиращ лист'!A:B,2,FALSE))</f>
        <v>ПРА</v>
      </c>
      <c r="L85" s="33" t="s">
        <v>284</v>
      </c>
    </row>
    <row r="86" spans="1:12" x14ac:dyDescent="0.25">
      <c r="A86" s="12" t="s">
        <v>102</v>
      </c>
      <c r="B86" s="12">
        <v>30</v>
      </c>
      <c r="C86" s="18">
        <v>30</v>
      </c>
      <c r="D86" s="18">
        <v>0</v>
      </c>
      <c r="E86" s="18">
        <v>0</v>
      </c>
      <c r="F86" s="18">
        <v>30</v>
      </c>
      <c r="G86" s="18">
        <f t="shared" si="21"/>
        <v>60</v>
      </c>
      <c r="H86" s="18">
        <f t="shared" si="22"/>
        <v>90</v>
      </c>
      <c r="I86" s="18">
        <v>3</v>
      </c>
      <c r="J86" s="18" t="s">
        <v>19</v>
      </c>
      <c r="K86" s="73" t="str">
        <f>IF(A86=""," ",VLOOKUP(A86,'Профилиращ лист'!A:B,2,FALSE))</f>
        <v>ПЕД</v>
      </c>
      <c r="L86" s="33" t="s">
        <v>285</v>
      </c>
    </row>
    <row r="87" spans="1:12" x14ac:dyDescent="0.25">
      <c r="A87" s="12" t="s">
        <v>67</v>
      </c>
      <c r="B87" s="18">
        <v>45</v>
      </c>
      <c r="C87" s="18">
        <v>45</v>
      </c>
      <c r="D87" s="18">
        <v>0</v>
      </c>
      <c r="E87" s="18">
        <v>0</v>
      </c>
      <c r="F87" s="18">
        <v>45</v>
      </c>
      <c r="G87" s="18">
        <f t="shared" si="21"/>
        <v>75</v>
      </c>
      <c r="H87" s="18">
        <f t="shared" si="22"/>
        <v>120</v>
      </c>
      <c r="I87" s="18">
        <v>4</v>
      </c>
      <c r="J87" s="18" t="s">
        <v>19</v>
      </c>
      <c r="K87" s="73" t="str">
        <f>IF(A87=""," ",VLOOKUP(A87,'Профилиращ лист'!A:B,2,FALSE))</f>
        <v>ПЕД</v>
      </c>
      <c r="L87" s="33" t="s">
        <v>155</v>
      </c>
    </row>
    <row r="88" spans="1:12" x14ac:dyDescent="0.25">
      <c r="A88" s="12" t="s">
        <v>121</v>
      </c>
      <c r="B88" s="18">
        <v>30</v>
      </c>
      <c r="C88" s="18">
        <v>15</v>
      </c>
      <c r="D88" s="18">
        <v>0</v>
      </c>
      <c r="E88" s="18">
        <v>0</v>
      </c>
      <c r="F88" s="18">
        <v>15</v>
      </c>
      <c r="G88" s="18">
        <f t="shared" si="21"/>
        <v>45</v>
      </c>
      <c r="H88" s="18">
        <f t="shared" si="22"/>
        <v>60</v>
      </c>
      <c r="I88" s="18">
        <v>2</v>
      </c>
      <c r="J88" s="18" t="s">
        <v>11</v>
      </c>
      <c r="K88" s="73" t="str">
        <f>IF(A88=""," ",VLOOKUP(A88,'Профилиращ лист'!A:B,2,FALSE))</f>
        <v>ФД</v>
      </c>
      <c r="L88" s="33" t="s">
        <v>287</v>
      </c>
    </row>
    <row r="89" spans="1:12" x14ac:dyDescent="0.25">
      <c r="A89" s="12" t="s">
        <v>103</v>
      </c>
      <c r="B89" s="12">
        <v>30</v>
      </c>
      <c r="C89" s="18">
        <v>30</v>
      </c>
      <c r="D89" s="18">
        <v>15</v>
      </c>
      <c r="E89" s="18">
        <v>15</v>
      </c>
      <c r="F89" s="18">
        <v>0</v>
      </c>
      <c r="G89" s="18">
        <f t="shared" si="21"/>
        <v>60</v>
      </c>
      <c r="H89" s="18">
        <f t="shared" si="22"/>
        <v>90</v>
      </c>
      <c r="I89" s="18">
        <v>3</v>
      </c>
      <c r="J89" s="18" t="s">
        <v>19</v>
      </c>
      <c r="K89" s="73" t="str">
        <f>IF(A89=""," ",VLOOKUP(A89,'Профилиращ лист'!A:B,2,FALSE))</f>
        <v>СПЕ</v>
      </c>
      <c r="L89" s="33" t="s">
        <v>288</v>
      </c>
    </row>
    <row r="90" spans="1:12" x14ac:dyDescent="0.25">
      <c r="A90" s="12" t="s">
        <v>61</v>
      </c>
      <c r="B90" s="18">
        <v>30</v>
      </c>
      <c r="C90" s="18">
        <v>45</v>
      </c>
      <c r="D90" s="18">
        <v>30</v>
      </c>
      <c r="E90" s="18">
        <v>15</v>
      </c>
      <c r="F90" s="18">
        <v>0</v>
      </c>
      <c r="G90" s="18">
        <f t="shared" si="21"/>
        <v>75</v>
      </c>
      <c r="H90" s="18">
        <f t="shared" si="22"/>
        <v>120</v>
      </c>
      <c r="I90" s="18">
        <v>4</v>
      </c>
      <c r="J90" s="18" t="s">
        <v>19</v>
      </c>
      <c r="K90" s="73" t="str">
        <f>IF(A90=""," ",VLOOKUP(A90,'Профилиращ лист'!A:B,2,FALSE))</f>
        <v>СПЕ</v>
      </c>
      <c r="L90" s="33" t="s">
        <v>290</v>
      </c>
    </row>
    <row r="91" spans="1:12" ht="14.1" customHeight="1" x14ac:dyDescent="0.25">
      <c r="B91" s="22">
        <f t="shared" ref="B91:I91" si="23">SUM(B83:B90)</f>
        <v>315</v>
      </c>
      <c r="C91" s="22">
        <f t="shared" si="23"/>
        <v>315</v>
      </c>
      <c r="D91" s="22">
        <f t="shared" si="23"/>
        <v>90</v>
      </c>
      <c r="E91" s="22">
        <f t="shared" si="23"/>
        <v>60</v>
      </c>
      <c r="F91" s="22">
        <f t="shared" si="23"/>
        <v>165</v>
      </c>
      <c r="G91" s="22">
        <f t="shared" si="23"/>
        <v>585</v>
      </c>
      <c r="H91" s="22">
        <f t="shared" si="23"/>
        <v>900</v>
      </c>
      <c r="I91" s="22">
        <f t="shared" si="23"/>
        <v>30</v>
      </c>
      <c r="J91" s="19"/>
    </row>
    <row r="92" spans="1:12" x14ac:dyDescent="0.25">
      <c r="A92" s="16" t="s">
        <v>68</v>
      </c>
      <c r="B92" s="16"/>
      <c r="J92" s="19"/>
    </row>
    <row r="93" spans="1:12" x14ac:dyDescent="0.25">
      <c r="A93" s="12" t="s">
        <v>303</v>
      </c>
      <c r="I93" s="18">
        <v>2</v>
      </c>
      <c r="J93" s="19" t="s">
        <v>19</v>
      </c>
    </row>
    <row r="94" spans="1:12" x14ac:dyDescent="0.25">
      <c r="A94" s="12" t="s">
        <v>69</v>
      </c>
      <c r="I94" s="18">
        <v>2</v>
      </c>
      <c r="J94" s="19" t="s">
        <v>19</v>
      </c>
    </row>
    <row r="95" spans="1:12" x14ac:dyDescent="0.25">
      <c r="A95" s="12" t="s">
        <v>104</v>
      </c>
      <c r="I95" s="18">
        <v>3</v>
      </c>
      <c r="J95" s="19" t="s">
        <v>19</v>
      </c>
    </row>
    <row r="96" spans="1:12" x14ac:dyDescent="0.25">
      <c r="A96" s="12" t="s">
        <v>70</v>
      </c>
      <c r="I96" s="18">
        <v>3</v>
      </c>
      <c r="J96" s="19" t="s">
        <v>19</v>
      </c>
    </row>
    <row r="97" spans="1:9" x14ac:dyDescent="0.25">
      <c r="I97" s="25">
        <f>SUM(I93:I96)</f>
        <v>10</v>
      </c>
    </row>
    <row r="98" spans="1:9" ht="15" customHeight="1" x14ac:dyDescent="0.25">
      <c r="A98" s="26" t="s">
        <v>71</v>
      </c>
      <c r="B98" s="22">
        <f t="shared" ref="B98:H98" si="24">B91+B81+B68+B56+B44+B33+B22+B11</f>
        <v>2640</v>
      </c>
      <c r="C98" s="22">
        <f t="shared" si="24"/>
        <v>3030</v>
      </c>
      <c r="D98" s="22">
        <f t="shared" si="24"/>
        <v>1335</v>
      </c>
      <c r="E98" s="22">
        <f t="shared" si="24"/>
        <v>615</v>
      </c>
      <c r="F98" s="22">
        <f t="shared" si="24"/>
        <v>1065</v>
      </c>
      <c r="G98" s="22">
        <f t="shared" si="24"/>
        <v>4170</v>
      </c>
      <c r="H98" s="22">
        <f t="shared" si="24"/>
        <v>7200</v>
      </c>
      <c r="I98" s="25">
        <f>I91+I81+I68+I56+I44+I33+I22+I11+I97</f>
        <v>250</v>
      </c>
    </row>
    <row r="99" spans="1:9" ht="15" customHeight="1" x14ac:dyDescent="0.25">
      <c r="C99" s="18">
        <f>C98/120</f>
        <v>25.25</v>
      </c>
      <c r="D99" s="18">
        <f t="shared" ref="D99:I99" si="25">D98/120</f>
        <v>11.125</v>
      </c>
      <c r="E99" s="18">
        <f t="shared" si="25"/>
        <v>5.125</v>
      </c>
      <c r="F99" s="18">
        <f t="shared" si="25"/>
        <v>8.875</v>
      </c>
      <c r="G99" s="18">
        <f t="shared" si="25"/>
        <v>34.75</v>
      </c>
      <c r="H99" s="18">
        <f t="shared" si="25"/>
        <v>60</v>
      </c>
      <c r="I99" s="8">
        <f t="shared" si="25"/>
        <v>2.0833333333333335</v>
      </c>
    </row>
  </sheetData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83" fitToHeight="2" orientation="portrait" r:id="rId1"/>
  <headerFooter alignWithMargins="0">
    <oddHeader>&amp;C&amp;14УЧЕБЕН ПЛАН: &amp;A</oddHeader>
  </headerFooter>
  <rowBreaks count="1" manualBreakCount="1">
    <brk id="44" max="9" man="1"/>
  </rowBreaks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theme="3" tint="-0.499984740745262"/>
  </sheetPr>
  <dimension ref="A1:O100"/>
  <sheetViews>
    <sheetView topLeftCell="A35" zoomScale="96" zoomScaleNormal="96" zoomScaleSheetLayoutView="140" workbookViewId="0">
      <selection activeCell="AA54" sqref="AA54"/>
    </sheetView>
  </sheetViews>
  <sheetFormatPr defaultRowHeight="15" customHeight="1" x14ac:dyDescent="0.25"/>
  <cols>
    <col min="1" max="1" width="59" style="12" customWidth="1"/>
    <col min="2" max="2" width="3.7109375" style="12" hidden="1" customWidth="1"/>
    <col min="3" max="8" width="4.7109375" style="18" customWidth="1"/>
    <col min="9" max="9" width="3.7109375" style="8" customWidth="1"/>
    <col min="10" max="10" width="7.5703125" style="23" customWidth="1"/>
    <col min="11" max="11" width="9.140625" style="32"/>
    <col min="12" max="16384" width="9.140625" style="24"/>
  </cols>
  <sheetData>
    <row r="1" spans="1:15" s="1" customFormat="1" ht="20.100000000000001" customHeight="1" x14ac:dyDescent="0.25">
      <c r="A1" s="16" t="s">
        <v>0</v>
      </c>
      <c r="B1" s="16" t="s">
        <v>162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</row>
    <row r="2" spans="1:15" ht="20.100000000000001" customHeight="1" x14ac:dyDescent="0.25">
      <c r="A2" s="16" t="s">
        <v>9</v>
      </c>
      <c r="B2" s="16"/>
      <c r="I2" s="5"/>
      <c r="J2" s="19"/>
    </row>
    <row r="3" spans="1:15" ht="20.100000000000001" customHeight="1" x14ac:dyDescent="0.25">
      <c r="A3" s="12" t="s">
        <v>163</v>
      </c>
      <c r="B3" s="12">
        <v>60</v>
      </c>
      <c r="C3" s="18">
        <v>60</v>
      </c>
      <c r="D3" s="18">
        <v>30</v>
      </c>
      <c r="E3" s="18">
        <v>30</v>
      </c>
      <c r="F3" s="18">
        <f>C3-D3-E3</f>
        <v>0</v>
      </c>
      <c r="G3" s="18">
        <f>H3-C3</f>
        <v>60</v>
      </c>
      <c r="H3" s="18">
        <f>I3*30</f>
        <v>120</v>
      </c>
      <c r="I3" s="18">
        <v>4</v>
      </c>
      <c r="J3" s="18" t="s">
        <v>14</v>
      </c>
      <c r="K3" s="73" t="e">
        <f>IF(A3=""," ",VLOOKUP(A3,'Профилиращ лист'!A:B,2,FALSE))</f>
        <v>#N/A</v>
      </c>
      <c r="O3" s="1" t="s">
        <v>12</v>
      </c>
    </row>
    <row r="4" spans="1:15" ht="20.100000000000001" customHeight="1" x14ac:dyDescent="0.25">
      <c r="A4" s="12" t="s">
        <v>15</v>
      </c>
      <c r="B4" s="12">
        <v>30</v>
      </c>
      <c r="C4" s="18">
        <v>30</v>
      </c>
      <c r="D4" s="18">
        <v>0</v>
      </c>
      <c r="E4" s="18">
        <v>30</v>
      </c>
      <c r="F4" s="18">
        <f>C4-D4-E4</f>
        <v>0</v>
      </c>
      <c r="G4" s="18">
        <f t="shared" ref="G4:G12" si="0">H4-C4</f>
        <v>30</v>
      </c>
      <c r="H4" s="18">
        <f t="shared" ref="H4:H12" si="1">I4*30</f>
        <v>60</v>
      </c>
      <c r="I4" s="18">
        <v>2</v>
      </c>
      <c r="J4" s="18" t="s">
        <v>11</v>
      </c>
      <c r="K4" s="73" t="str">
        <f>IF(A4=""," ",VLOOKUP(A4,'Профилиращ лист'!A:B,2,FALSE))</f>
        <v>ИЗБ</v>
      </c>
      <c r="O4" s="24">
        <f>SUMIF(A:A,"*практически*",C:C)</f>
        <v>0</v>
      </c>
    </row>
    <row r="5" spans="1:15" ht="20.100000000000001" customHeight="1" x14ac:dyDescent="0.25">
      <c r="A5" s="12" t="s">
        <v>13</v>
      </c>
      <c r="B5" s="18">
        <v>30</v>
      </c>
      <c r="C5" s="18">
        <v>30</v>
      </c>
      <c r="D5" s="18">
        <v>30</v>
      </c>
      <c r="E5" s="18">
        <v>0</v>
      </c>
      <c r="F5" s="18">
        <v>0</v>
      </c>
      <c r="G5" s="18">
        <f t="shared" si="0"/>
        <v>60</v>
      </c>
      <c r="H5" s="18">
        <f t="shared" si="1"/>
        <v>90</v>
      </c>
      <c r="I5" s="18">
        <v>3</v>
      </c>
      <c r="J5" s="18" t="s">
        <v>19</v>
      </c>
      <c r="K5" s="73" t="str">
        <f>IF(A5=""," ",VLOOKUP(A5,'Профилиращ лист'!A:B,2,FALSE))</f>
        <v>СПЕ</v>
      </c>
      <c r="L5" s="24" t="s">
        <v>190</v>
      </c>
    </row>
    <row r="6" spans="1:15" ht="20.100000000000001" customHeight="1" x14ac:dyDescent="0.25">
      <c r="A6" s="12" t="s">
        <v>208</v>
      </c>
      <c r="B6" s="18">
        <v>15</v>
      </c>
      <c r="C6" s="18">
        <v>15</v>
      </c>
      <c r="D6" s="18">
        <v>0</v>
      </c>
      <c r="E6" s="18">
        <v>0</v>
      </c>
      <c r="F6" s="18">
        <v>15</v>
      </c>
      <c r="G6" s="18">
        <f t="shared" si="0"/>
        <v>45</v>
      </c>
      <c r="H6" s="18">
        <f t="shared" si="1"/>
        <v>60</v>
      </c>
      <c r="I6" s="18">
        <v>2</v>
      </c>
      <c r="J6" s="18" t="s">
        <v>11</v>
      </c>
      <c r="K6" s="73" t="str">
        <f>IF(A6=""," ",VLOOKUP(A6,'Профилиращ лист'!A:B,2,FALSE))</f>
        <v>ПЕД</v>
      </c>
      <c r="L6" s="24" t="s">
        <v>150</v>
      </c>
    </row>
    <row r="7" spans="1:15" ht="20.100000000000001" customHeight="1" x14ac:dyDescent="0.25">
      <c r="A7" s="8" t="s">
        <v>304</v>
      </c>
      <c r="B7" s="8">
        <v>30</v>
      </c>
      <c r="C7" s="18">
        <v>30</v>
      </c>
      <c r="D7" s="18">
        <v>30</v>
      </c>
      <c r="E7" s="18">
        <v>0</v>
      </c>
      <c r="F7" s="18">
        <f>C7-D7-E7</f>
        <v>0</v>
      </c>
      <c r="G7" s="18">
        <f t="shared" si="0"/>
        <v>30</v>
      </c>
      <c r="H7" s="18">
        <f t="shared" si="1"/>
        <v>60</v>
      </c>
      <c r="I7" s="18">
        <v>2</v>
      </c>
      <c r="J7" s="19" t="s">
        <v>19</v>
      </c>
      <c r="K7" s="73" t="e">
        <f>IF(A7=""," ",VLOOKUP(A7,'Профилиращ лист'!A:B,2,FALSE))</f>
        <v>#N/A</v>
      </c>
    </row>
    <row r="8" spans="1:15" ht="20.100000000000001" customHeight="1" x14ac:dyDescent="0.25">
      <c r="A8" s="12" t="s">
        <v>165</v>
      </c>
      <c r="B8" s="12">
        <v>45</v>
      </c>
      <c r="C8" s="18">
        <v>45</v>
      </c>
      <c r="D8" s="18">
        <v>15</v>
      </c>
      <c r="E8" s="18">
        <v>30</v>
      </c>
      <c r="F8" s="18">
        <f>C8-D8-E8</f>
        <v>0</v>
      </c>
      <c r="G8" s="18">
        <f t="shared" si="0"/>
        <v>45</v>
      </c>
      <c r="H8" s="18">
        <f t="shared" si="1"/>
        <v>90</v>
      </c>
      <c r="I8" s="18">
        <v>3</v>
      </c>
      <c r="J8" s="18" t="s">
        <v>14</v>
      </c>
      <c r="K8" s="73" t="e">
        <f>IF(A8=""," ",VLOOKUP(A8,'Профилиращ лист'!A:B,2,FALSE))</f>
        <v>#N/A</v>
      </c>
    </row>
    <row r="9" spans="1:15" ht="20.100000000000001" customHeight="1" x14ac:dyDescent="0.25">
      <c r="A9" s="12" t="s">
        <v>16</v>
      </c>
      <c r="B9" s="18">
        <v>45</v>
      </c>
      <c r="C9" s="18">
        <v>45</v>
      </c>
      <c r="D9" s="18">
        <v>15</v>
      </c>
      <c r="E9" s="18">
        <v>30</v>
      </c>
      <c r="F9" s="18">
        <v>0</v>
      </c>
      <c r="G9" s="18">
        <f t="shared" si="0"/>
        <v>75</v>
      </c>
      <c r="H9" s="18">
        <f t="shared" si="1"/>
        <v>120</v>
      </c>
      <c r="I9" s="18">
        <v>4</v>
      </c>
      <c r="J9" s="18" t="s">
        <v>14</v>
      </c>
      <c r="K9" s="73" t="str">
        <f>IF(A9=""," ",VLOOKUP(A9,'Профилиращ лист'!A:B,2,FALSE))</f>
        <v>ОФД</v>
      </c>
      <c r="L9" s="24" t="s">
        <v>191</v>
      </c>
    </row>
    <row r="10" spans="1:15" ht="20.100000000000001" customHeight="1" x14ac:dyDescent="0.25">
      <c r="A10" s="12" t="s">
        <v>305</v>
      </c>
      <c r="B10" s="12">
        <v>15</v>
      </c>
      <c r="C10" s="18">
        <v>15</v>
      </c>
      <c r="D10" s="18">
        <v>15</v>
      </c>
      <c r="E10" s="18">
        <v>0</v>
      </c>
      <c r="F10" s="18">
        <f>C10-D10-E10</f>
        <v>0</v>
      </c>
      <c r="G10" s="18">
        <f t="shared" si="0"/>
        <v>45</v>
      </c>
      <c r="H10" s="18">
        <f t="shared" si="1"/>
        <v>60</v>
      </c>
      <c r="I10" s="18">
        <v>2</v>
      </c>
      <c r="J10" s="19" t="s">
        <v>19</v>
      </c>
      <c r="K10" s="73" t="e">
        <f>IF(A10=""," ",VLOOKUP(A10,'Профилиращ лист'!A:B,2,FALSE))</f>
        <v>#N/A</v>
      </c>
    </row>
    <row r="11" spans="1:15" ht="20.100000000000001" customHeight="1" x14ac:dyDescent="0.25">
      <c r="A11" s="12" t="s">
        <v>18</v>
      </c>
      <c r="B11" s="18">
        <v>45</v>
      </c>
      <c r="C11" s="18">
        <v>60</v>
      </c>
      <c r="D11" s="18">
        <v>45</v>
      </c>
      <c r="E11" s="18">
        <v>15</v>
      </c>
      <c r="F11" s="18">
        <v>0</v>
      </c>
      <c r="G11" s="18">
        <f t="shared" si="0"/>
        <v>60</v>
      </c>
      <c r="H11" s="18">
        <f t="shared" si="1"/>
        <v>120</v>
      </c>
      <c r="I11" s="18">
        <v>4</v>
      </c>
      <c r="J11" s="18" t="s">
        <v>19</v>
      </c>
      <c r="K11" s="73" t="str">
        <f>IF(A11=""," ",VLOOKUP(A11,'Профилиращ лист'!A:B,2,FALSE))</f>
        <v>ОФД</v>
      </c>
      <c r="L11" s="24" t="s">
        <v>196</v>
      </c>
    </row>
    <row r="12" spans="1:15" ht="20.100000000000001" customHeight="1" x14ac:dyDescent="0.25">
      <c r="A12" s="12" t="s">
        <v>20</v>
      </c>
      <c r="B12" s="18">
        <v>45</v>
      </c>
      <c r="C12" s="18">
        <v>60</v>
      </c>
      <c r="D12" s="18">
        <v>45</v>
      </c>
      <c r="E12" s="18">
        <v>15</v>
      </c>
      <c r="F12" s="18">
        <v>0</v>
      </c>
      <c r="G12" s="18">
        <f t="shared" si="0"/>
        <v>60</v>
      </c>
      <c r="H12" s="18">
        <f t="shared" si="1"/>
        <v>120</v>
      </c>
      <c r="I12" s="18">
        <v>4</v>
      </c>
      <c r="J12" s="18" t="s">
        <v>19</v>
      </c>
      <c r="K12" s="73" t="str">
        <f>IF(A12=""," ",VLOOKUP(A12,'Профилиращ лист'!A:B,2,FALSE))</f>
        <v>ОФД</v>
      </c>
      <c r="L12" s="24" t="s">
        <v>197</v>
      </c>
    </row>
    <row r="13" spans="1:15" ht="20.100000000000001" customHeight="1" x14ac:dyDescent="0.25">
      <c r="B13" s="22">
        <f t="shared" ref="B13:I13" si="2">SUM(B3:B12)</f>
        <v>360</v>
      </c>
      <c r="C13" s="22">
        <f t="shared" si="2"/>
        <v>390</v>
      </c>
      <c r="D13" s="22">
        <f t="shared" si="2"/>
        <v>225</v>
      </c>
      <c r="E13" s="22">
        <f t="shared" si="2"/>
        <v>150</v>
      </c>
      <c r="F13" s="22">
        <f t="shared" si="2"/>
        <v>15</v>
      </c>
      <c r="G13" s="22">
        <f t="shared" si="2"/>
        <v>510</v>
      </c>
      <c r="H13" s="22">
        <f t="shared" si="2"/>
        <v>900</v>
      </c>
      <c r="I13" s="22">
        <f t="shared" si="2"/>
        <v>30</v>
      </c>
      <c r="J13" s="19"/>
      <c r="K13" s="73" t="str">
        <f>IF(A13=""," ",VLOOKUP(A13,'Профилиращ лист'!A:B,2,FALSE))</f>
        <v xml:space="preserve"> </v>
      </c>
    </row>
    <row r="14" spans="1:15" ht="20.100000000000001" customHeight="1" x14ac:dyDescent="0.25">
      <c r="A14" s="16" t="s">
        <v>21</v>
      </c>
      <c r="B14" s="16"/>
      <c r="J14" s="19"/>
      <c r="K14" s="73">
        <f>IF(A14=""," ",VLOOKUP(A14,'Профилиращ лист'!A:B,2,FALSE))</f>
        <v>0</v>
      </c>
    </row>
    <row r="15" spans="1:15" ht="20.100000000000001" customHeight="1" x14ac:dyDescent="0.25">
      <c r="A15" s="12" t="s">
        <v>163</v>
      </c>
      <c r="B15" s="12">
        <v>45</v>
      </c>
      <c r="C15" s="18">
        <v>45</v>
      </c>
      <c r="D15" s="18">
        <v>30</v>
      </c>
      <c r="E15" s="18">
        <v>15</v>
      </c>
      <c r="F15" s="18">
        <f>C15-D15-E15</f>
        <v>0</v>
      </c>
      <c r="G15" s="18">
        <f>H15-C15</f>
        <v>15</v>
      </c>
      <c r="H15" s="18">
        <f>I15*30</f>
        <v>60</v>
      </c>
      <c r="I15" s="18">
        <v>2</v>
      </c>
      <c r="J15" s="19" t="s">
        <v>19</v>
      </c>
      <c r="K15" s="73" t="e">
        <f>IF(A15=""," ",VLOOKUP(A15,'Профилиращ лист'!A:B,2,FALSE))</f>
        <v>#N/A</v>
      </c>
      <c r="L15" s="24" t="s">
        <v>306</v>
      </c>
    </row>
    <row r="16" spans="1:15" ht="20.100000000000001" customHeight="1" x14ac:dyDescent="0.25">
      <c r="A16" s="12" t="s">
        <v>23</v>
      </c>
      <c r="B16" s="18">
        <v>45</v>
      </c>
      <c r="C16" s="18">
        <v>60</v>
      </c>
      <c r="D16" s="18">
        <v>45</v>
      </c>
      <c r="E16" s="18">
        <v>15</v>
      </c>
      <c r="F16" s="18">
        <v>0</v>
      </c>
      <c r="G16" s="18">
        <f t="shared" ref="G16:G23" si="3">H16-C16</f>
        <v>90</v>
      </c>
      <c r="H16" s="18">
        <f t="shared" ref="H16:H23" si="4">I16*30</f>
        <v>150</v>
      </c>
      <c r="I16" s="18">
        <v>5</v>
      </c>
      <c r="J16" s="18" t="s">
        <v>19</v>
      </c>
      <c r="K16" s="73" t="str">
        <f>IF(A16=""," ",VLOOKUP(A16,'Профилиращ лист'!A:B,2,FALSE))</f>
        <v>СПЕ</v>
      </c>
      <c r="L16" s="24" t="s">
        <v>201</v>
      </c>
    </row>
    <row r="17" spans="1:12" ht="20.100000000000001" customHeight="1" x14ac:dyDescent="0.25">
      <c r="A17" s="12" t="s">
        <v>16</v>
      </c>
      <c r="B17" s="18">
        <v>30</v>
      </c>
      <c r="C17" s="18">
        <v>45</v>
      </c>
      <c r="D17" s="18">
        <v>15</v>
      </c>
      <c r="E17" s="18">
        <v>30</v>
      </c>
      <c r="F17" s="18">
        <v>0</v>
      </c>
      <c r="G17" s="18">
        <f t="shared" si="3"/>
        <v>75</v>
      </c>
      <c r="H17" s="18">
        <f t="shared" si="4"/>
        <v>120</v>
      </c>
      <c r="I17" s="18">
        <v>4</v>
      </c>
      <c r="J17" s="18" t="s">
        <v>19</v>
      </c>
      <c r="K17" s="73" t="str">
        <f>IF(A17=""," ",VLOOKUP(A17,'Профилиращ лист'!A:B,2,FALSE))</f>
        <v>ОФД</v>
      </c>
      <c r="L17" s="24" t="s">
        <v>202</v>
      </c>
    </row>
    <row r="18" spans="1:12" ht="20.100000000000001" customHeight="1" x14ac:dyDescent="0.25">
      <c r="A18" s="12" t="s">
        <v>307</v>
      </c>
      <c r="B18" s="12">
        <v>60</v>
      </c>
      <c r="C18" s="18">
        <v>60</v>
      </c>
      <c r="D18" s="18">
        <v>30</v>
      </c>
      <c r="E18" s="18">
        <v>30</v>
      </c>
      <c r="F18" s="18">
        <f>C18-D18-E18</f>
        <v>0</v>
      </c>
      <c r="G18" s="18">
        <f t="shared" si="3"/>
        <v>90</v>
      </c>
      <c r="H18" s="18">
        <f t="shared" si="4"/>
        <v>150</v>
      </c>
      <c r="I18" s="18">
        <v>5</v>
      </c>
      <c r="J18" s="18" t="s">
        <v>14</v>
      </c>
      <c r="K18" s="73" t="e">
        <f>IF(A18=""," ",VLOOKUP(A18,'Профилиращ лист'!A:B,2,FALSE))</f>
        <v>#N/A</v>
      </c>
    </row>
    <row r="19" spans="1:12" ht="20.100000000000001" customHeight="1" x14ac:dyDescent="0.25">
      <c r="A19" s="12" t="s">
        <v>308</v>
      </c>
      <c r="B19" s="12">
        <v>30</v>
      </c>
      <c r="C19" s="18">
        <v>30</v>
      </c>
      <c r="D19" s="18">
        <v>30</v>
      </c>
      <c r="E19" s="18">
        <v>0</v>
      </c>
      <c r="F19" s="18">
        <f>C19-D19-E19</f>
        <v>0</v>
      </c>
      <c r="G19" s="18">
        <f t="shared" si="3"/>
        <v>60</v>
      </c>
      <c r="H19" s="18">
        <f t="shared" si="4"/>
        <v>90</v>
      </c>
      <c r="I19" s="18">
        <v>3</v>
      </c>
      <c r="J19" s="18" t="s">
        <v>19</v>
      </c>
      <c r="K19" s="73" t="e">
        <f>IF(A19=""," ",VLOOKUP(A19,'Профилиращ лист'!A:B,2,FALSE))</f>
        <v>#N/A</v>
      </c>
    </row>
    <row r="20" spans="1:12" ht="20.100000000000001" customHeight="1" x14ac:dyDescent="0.25">
      <c r="A20" s="12" t="s">
        <v>165</v>
      </c>
      <c r="B20" s="12">
        <v>60</v>
      </c>
      <c r="C20" s="18">
        <v>60</v>
      </c>
      <c r="D20" s="18">
        <v>30</v>
      </c>
      <c r="E20" s="18">
        <v>30</v>
      </c>
      <c r="F20" s="18">
        <f>C20-D20-E20</f>
        <v>0</v>
      </c>
      <c r="G20" s="18">
        <f t="shared" si="3"/>
        <v>60</v>
      </c>
      <c r="H20" s="18">
        <f t="shared" si="4"/>
        <v>120</v>
      </c>
      <c r="I20" s="18">
        <v>4</v>
      </c>
      <c r="J20" s="19" t="s">
        <v>19</v>
      </c>
      <c r="K20" s="73" t="e">
        <f>IF(A20=""," ",VLOOKUP(A20,'Профилиращ лист'!A:B,2,FALSE))</f>
        <v>#N/A</v>
      </c>
    </row>
    <row r="21" spans="1:12" ht="20.100000000000001" customHeight="1" x14ac:dyDescent="0.25">
      <c r="A21" s="12" t="s">
        <v>32</v>
      </c>
      <c r="B21" s="18">
        <v>30</v>
      </c>
      <c r="C21" s="18">
        <v>45</v>
      </c>
      <c r="D21" s="18">
        <v>30</v>
      </c>
      <c r="E21" s="18">
        <v>15</v>
      </c>
      <c r="F21" s="18">
        <v>0</v>
      </c>
      <c r="G21" s="18">
        <f t="shared" si="3"/>
        <v>45</v>
      </c>
      <c r="H21" s="18">
        <f t="shared" si="4"/>
        <v>90</v>
      </c>
      <c r="I21" s="18">
        <v>3</v>
      </c>
      <c r="J21" s="18" t="s">
        <v>19</v>
      </c>
      <c r="K21" s="73" t="str">
        <f>IF(A21=""," ",VLOOKUP(A21,'Профилиращ лист'!A:B,2,FALSE))</f>
        <v>ОФД</v>
      </c>
      <c r="L21" s="24" t="s">
        <v>219</v>
      </c>
    </row>
    <row r="22" spans="1:12" ht="20.100000000000001" customHeight="1" x14ac:dyDescent="0.25">
      <c r="A22" s="12" t="s">
        <v>83</v>
      </c>
      <c r="B22" s="18">
        <v>15</v>
      </c>
      <c r="C22" s="18">
        <v>30</v>
      </c>
      <c r="D22" s="18">
        <v>0</v>
      </c>
      <c r="E22" s="18">
        <v>0</v>
      </c>
      <c r="F22" s="18">
        <v>30</v>
      </c>
      <c r="G22" s="18">
        <f t="shared" si="3"/>
        <v>30</v>
      </c>
      <c r="H22" s="18">
        <f t="shared" si="4"/>
        <v>60</v>
      </c>
      <c r="I22" s="18">
        <v>2</v>
      </c>
      <c r="J22" s="18" t="s">
        <v>11</v>
      </c>
      <c r="K22" s="73" t="str">
        <f>IF(A22=""," ",VLOOKUP(A22,'Профилиращ лист'!A:B,2,FALSE))</f>
        <v>ФД</v>
      </c>
      <c r="L22" s="24" t="s">
        <v>198</v>
      </c>
    </row>
    <row r="23" spans="1:12" ht="20.100000000000001" customHeight="1" x14ac:dyDescent="0.25">
      <c r="A23" s="12" t="s">
        <v>309</v>
      </c>
      <c r="B23" s="12">
        <v>15</v>
      </c>
      <c r="C23" s="18">
        <v>15</v>
      </c>
      <c r="D23" s="18">
        <v>15</v>
      </c>
      <c r="E23" s="18">
        <v>0</v>
      </c>
      <c r="F23" s="18">
        <f>C23-D23-E23</f>
        <v>0</v>
      </c>
      <c r="G23" s="18">
        <f t="shared" si="3"/>
        <v>45</v>
      </c>
      <c r="H23" s="18">
        <f t="shared" si="4"/>
        <v>60</v>
      </c>
      <c r="I23" s="18">
        <v>2</v>
      </c>
      <c r="J23" s="19" t="s">
        <v>19</v>
      </c>
      <c r="K23" s="73" t="e">
        <f>IF(A23=""," ",VLOOKUP(A23,'Профилиращ лист'!A:B,2,FALSE))</f>
        <v>#N/A</v>
      </c>
    </row>
    <row r="24" spans="1:12" ht="20.100000000000001" customHeight="1" x14ac:dyDescent="0.25">
      <c r="A24" s="12" t="s">
        <v>27</v>
      </c>
      <c r="B24" s="18">
        <v>30</v>
      </c>
      <c r="C24" s="18">
        <v>30</v>
      </c>
      <c r="D24" s="18">
        <v>0</v>
      </c>
      <c r="E24" s="18">
        <v>0</v>
      </c>
      <c r="F24" s="18">
        <v>30</v>
      </c>
      <c r="G24" s="18">
        <v>0</v>
      </c>
      <c r="H24" s="18">
        <v>0</v>
      </c>
      <c r="I24" s="18">
        <v>0</v>
      </c>
      <c r="J24" s="18" t="s">
        <v>14</v>
      </c>
      <c r="K24" s="73">
        <f>IF(A24=""," ",VLOOKUP(A24,'Профилиращ лист'!A:B,2,FALSE))</f>
        <v>0</v>
      </c>
      <c r="L24" s="24" t="s">
        <v>209</v>
      </c>
    </row>
    <row r="25" spans="1:12" ht="20.100000000000001" customHeight="1" x14ac:dyDescent="0.25">
      <c r="B25" s="22">
        <f t="shared" ref="B25:I25" si="5">SUM(B15:B23)</f>
        <v>330</v>
      </c>
      <c r="C25" s="22">
        <f t="shared" si="5"/>
        <v>390</v>
      </c>
      <c r="D25" s="22">
        <f t="shared" si="5"/>
        <v>225</v>
      </c>
      <c r="E25" s="22">
        <f t="shared" si="5"/>
        <v>135</v>
      </c>
      <c r="F25" s="22">
        <f t="shared" si="5"/>
        <v>30</v>
      </c>
      <c r="G25" s="22">
        <f t="shared" si="5"/>
        <v>510</v>
      </c>
      <c r="H25" s="22">
        <f t="shared" si="5"/>
        <v>900</v>
      </c>
      <c r="I25" s="22">
        <f t="shared" si="5"/>
        <v>30</v>
      </c>
      <c r="J25" s="19"/>
      <c r="K25" s="73" t="str">
        <f>IF(A25=""," ",VLOOKUP(A25,'Профилиращ лист'!A:B,2,FALSE))</f>
        <v xml:space="preserve"> </v>
      </c>
    </row>
    <row r="26" spans="1:12" ht="20.100000000000001" customHeight="1" x14ac:dyDescent="0.25">
      <c r="A26" s="16" t="s">
        <v>28</v>
      </c>
      <c r="B26" s="16"/>
      <c r="J26" s="19"/>
      <c r="K26" s="73">
        <f>IF(A26=""," ",VLOOKUP(A26,'Профилиращ лист'!A:B,2,FALSE))</f>
        <v>0</v>
      </c>
    </row>
    <row r="27" spans="1:12" ht="20.100000000000001" customHeight="1" x14ac:dyDescent="0.25">
      <c r="A27" s="12" t="s">
        <v>310</v>
      </c>
      <c r="B27" s="12">
        <v>45</v>
      </c>
      <c r="C27" s="18">
        <v>45</v>
      </c>
      <c r="D27" s="18">
        <v>45</v>
      </c>
      <c r="E27" s="18">
        <v>0</v>
      </c>
      <c r="F27" s="18">
        <f>C27-D27-E27</f>
        <v>0</v>
      </c>
      <c r="G27" s="18">
        <f>H27-C27</f>
        <v>15</v>
      </c>
      <c r="H27" s="18">
        <f>I27*30</f>
        <v>60</v>
      </c>
      <c r="I27" s="18">
        <v>2</v>
      </c>
      <c r="J27" s="18" t="s">
        <v>14</v>
      </c>
      <c r="K27" s="73" t="e">
        <f>IF(A27=""," ",VLOOKUP(A27,'Профилиращ лист'!A:B,2,FALSE))</f>
        <v>#N/A</v>
      </c>
      <c r="L27" s="24" t="s">
        <v>306</v>
      </c>
    </row>
    <row r="28" spans="1:12" ht="20.100000000000001" customHeight="1" x14ac:dyDescent="0.25">
      <c r="A28" s="12" t="s">
        <v>33</v>
      </c>
      <c r="B28" s="18">
        <v>30</v>
      </c>
      <c r="C28" s="18">
        <v>30</v>
      </c>
      <c r="D28" s="18">
        <v>30</v>
      </c>
      <c r="E28" s="18">
        <v>0</v>
      </c>
      <c r="F28" s="18">
        <v>0</v>
      </c>
      <c r="G28" s="18">
        <f t="shared" ref="G28:G35" si="6">H28-C28</f>
        <v>60</v>
      </c>
      <c r="H28" s="18">
        <f t="shared" ref="H28:H35" si="7">I28*30</f>
        <v>90</v>
      </c>
      <c r="I28" s="18">
        <v>3</v>
      </c>
      <c r="J28" s="18" t="s">
        <v>14</v>
      </c>
      <c r="K28" s="73" t="str">
        <f>IF(A28=""," ",VLOOKUP(A28,'Профилиращ лист'!A:B,2,FALSE))</f>
        <v>СПЕ</v>
      </c>
      <c r="L28" s="24" t="s">
        <v>212</v>
      </c>
    </row>
    <row r="29" spans="1:12" ht="20.100000000000001" customHeight="1" x14ac:dyDescent="0.25">
      <c r="A29" s="12" t="s">
        <v>307</v>
      </c>
      <c r="B29" s="12">
        <v>60</v>
      </c>
      <c r="C29" s="18">
        <v>60</v>
      </c>
      <c r="D29" s="18">
        <v>30</v>
      </c>
      <c r="E29" s="18">
        <v>0</v>
      </c>
      <c r="F29" s="18">
        <f>C29-D29-E29</f>
        <v>30</v>
      </c>
      <c r="G29" s="18">
        <f t="shared" si="6"/>
        <v>90</v>
      </c>
      <c r="H29" s="18">
        <f t="shared" si="7"/>
        <v>150</v>
      </c>
      <c r="I29" s="18">
        <v>5</v>
      </c>
      <c r="J29" s="19" t="s">
        <v>19</v>
      </c>
      <c r="K29" s="73" t="e">
        <f>IF(A29=""," ",VLOOKUP(A29,'Профилиращ лист'!A:B,2,FALSE))</f>
        <v>#N/A</v>
      </c>
    </row>
    <row r="30" spans="1:12" ht="20.100000000000001" customHeight="1" x14ac:dyDescent="0.25">
      <c r="A30" s="12" t="s">
        <v>311</v>
      </c>
      <c r="B30" s="12">
        <v>45</v>
      </c>
      <c r="C30" s="18">
        <v>45</v>
      </c>
      <c r="D30" s="18">
        <v>30</v>
      </c>
      <c r="E30" s="18">
        <v>15</v>
      </c>
      <c r="F30" s="18">
        <f>C30-D30-E30</f>
        <v>0</v>
      </c>
      <c r="G30" s="18">
        <f t="shared" si="6"/>
        <v>105</v>
      </c>
      <c r="H30" s="18">
        <f t="shared" si="7"/>
        <v>150</v>
      </c>
      <c r="I30" s="18">
        <v>5</v>
      </c>
      <c r="J30" s="19" t="s">
        <v>19</v>
      </c>
      <c r="K30" s="73" t="e">
        <f>IF(A30=""," ",VLOOKUP(A30,'Профилиращ лист'!A:B,2,FALSE))</f>
        <v>#N/A</v>
      </c>
    </row>
    <row r="31" spans="1:12" ht="20.100000000000001" customHeight="1" x14ac:dyDescent="0.25">
      <c r="A31" s="12" t="s">
        <v>29</v>
      </c>
      <c r="B31" s="12">
        <v>15</v>
      </c>
      <c r="C31" s="18">
        <v>30</v>
      </c>
      <c r="D31" s="18">
        <v>30</v>
      </c>
      <c r="E31" s="18">
        <v>0</v>
      </c>
      <c r="F31" s="18">
        <f>C31-D31-E31</f>
        <v>0</v>
      </c>
      <c r="G31" s="18">
        <f t="shared" si="6"/>
        <v>30</v>
      </c>
      <c r="H31" s="18">
        <f t="shared" si="7"/>
        <v>60</v>
      </c>
      <c r="I31" s="18">
        <v>2</v>
      </c>
      <c r="J31" s="19" t="s">
        <v>19</v>
      </c>
      <c r="K31" s="73" t="str">
        <f>IF(A31=""," ",VLOOKUP(A31,'Профилиращ лист'!A:B,2,FALSE))</f>
        <v>ПЕД</v>
      </c>
    </row>
    <row r="32" spans="1:12" ht="20.100000000000001" customHeight="1" x14ac:dyDescent="0.25">
      <c r="A32" s="12" t="s">
        <v>35</v>
      </c>
      <c r="B32" s="18">
        <v>60</v>
      </c>
      <c r="C32" s="18">
        <v>60</v>
      </c>
      <c r="D32" s="18">
        <v>45</v>
      </c>
      <c r="E32" s="18">
        <v>15</v>
      </c>
      <c r="F32" s="18">
        <v>0</v>
      </c>
      <c r="G32" s="18">
        <f t="shared" si="6"/>
        <v>60</v>
      </c>
      <c r="H32" s="18">
        <f t="shared" si="7"/>
        <v>120</v>
      </c>
      <c r="I32" s="18">
        <v>4</v>
      </c>
      <c r="J32" s="18" t="s">
        <v>19</v>
      </c>
      <c r="K32" s="73" t="str">
        <f>IF(A32=""," ",VLOOKUP(A32,'Профилиращ лист'!A:B,2,FALSE))</f>
        <v>ПЕД</v>
      </c>
      <c r="L32" s="24" t="s">
        <v>138</v>
      </c>
    </row>
    <row r="33" spans="1:12" ht="20.100000000000001" customHeight="1" x14ac:dyDescent="0.25">
      <c r="A33" s="12" t="s">
        <v>30</v>
      </c>
      <c r="B33" s="18">
        <v>45</v>
      </c>
      <c r="C33" s="18">
        <v>45</v>
      </c>
      <c r="D33" s="18">
        <v>45</v>
      </c>
      <c r="E33" s="18">
        <v>0</v>
      </c>
      <c r="F33" s="18">
        <v>0</v>
      </c>
      <c r="G33" s="18">
        <f t="shared" si="6"/>
        <v>45</v>
      </c>
      <c r="H33" s="18">
        <f t="shared" si="7"/>
        <v>90</v>
      </c>
      <c r="I33" s="18">
        <v>3</v>
      </c>
      <c r="J33" s="18" t="s">
        <v>19</v>
      </c>
      <c r="K33" s="73" t="str">
        <f>IF(A33=""," ",VLOOKUP(A33,'Профилиращ лист'!A:B,2,FALSE))</f>
        <v>ПЕД</v>
      </c>
      <c r="L33" s="24" t="s">
        <v>139</v>
      </c>
    </row>
    <row r="34" spans="1:12" ht="20.100000000000001" customHeight="1" x14ac:dyDescent="0.25">
      <c r="A34" s="12" t="s">
        <v>312</v>
      </c>
      <c r="B34" s="12">
        <v>45</v>
      </c>
      <c r="C34" s="18">
        <v>45</v>
      </c>
      <c r="D34" s="18">
        <v>30</v>
      </c>
      <c r="E34" s="18">
        <v>15</v>
      </c>
      <c r="F34" s="18">
        <f>C34-D34-E34</f>
        <v>0</v>
      </c>
      <c r="G34" s="18">
        <f t="shared" si="6"/>
        <v>45</v>
      </c>
      <c r="H34" s="18">
        <f t="shared" si="7"/>
        <v>90</v>
      </c>
      <c r="I34" s="18">
        <v>3</v>
      </c>
      <c r="J34" s="18" t="s">
        <v>14</v>
      </c>
      <c r="K34" s="73" t="e">
        <f>IF(A34=""," ",VLOOKUP(A34,'Профилиращ лист'!A:B,2,FALSE))</f>
        <v>#N/A</v>
      </c>
    </row>
    <row r="35" spans="1:12" ht="20.100000000000001" customHeight="1" x14ac:dyDescent="0.25">
      <c r="A35" s="12" t="s">
        <v>26</v>
      </c>
      <c r="B35" s="18">
        <v>30</v>
      </c>
      <c r="C35" s="18">
        <v>45</v>
      </c>
      <c r="D35" s="18">
        <v>30</v>
      </c>
      <c r="E35" s="18">
        <v>15</v>
      </c>
      <c r="F35" s="18">
        <v>0</v>
      </c>
      <c r="G35" s="18">
        <f t="shared" si="6"/>
        <v>45</v>
      </c>
      <c r="H35" s="18">
        <f t="shared" si="7"/>
        <v>90</v>
      </c>
      <c r="I35" s="18">
        <v>3</v>
      </c>
      <c r="J35" s="18" t="s">
        <v>19</v>
      </c>
      <c r="K35" s="73" t="str">
        <f>IF(A35=""," ",VLOOKUP(A35,'Профилиращ лист'!A:B,2,FALSE))</f>
        <v>СПЕ</v>
      </c>
      <c r="L35" s="24" t="s">
        <v>206</v>
      </c>
    </row>
    <row r="36" spans="1:12" ht="20.100000000000001" customHeight="1" x14ac:dyDescent="0.25">
      <c r="A36" s="12" t="s">
        <v>27</v>
      </c>
      <c r="B36" s="18">
        <v>30</v>
      </c>
      <c r="C36" s="18">
        <v>30</v>
      </c>
      <c r="D36" s="18">
        <v>0</v>
      </c>
      <c r="E36" s="18">
        <v>0</v>
      </c>
      <c r="F36" s="18">
        <v>30</v>
      </c>
      <c r="G36" s="18">
        <v>0</v>
      </c>
      <c r="H36" s="18">
        <v>0</v>
      </c>
      <c r="I36" s="18">
        <v>0</v>
      </c>
      <c r="J36" s="18" t="s">
        <v>14</v>
      </c>
      <c r="K36" s="73">
        <f>IF(A36=""," ",VLOOKUP(A36,'Профилиращ лист'!A:B,2,FALSE))</f>
        <v>0</v>
      </c>
      <c r="L36" s="24" t="s">
        <v>209</v>
      </c>
    </row>
    <row r="37" spans="1:12" ht="20.100000000000001" customHeight="1" x14ac:dyDescent="0.25">
      <c r="B37" s="22">
        <f t="shared" ref="B37:I37" si="8">SUM(B27:B35)</f>
        <v>375</v>
      </c>
      <c r="C37" s="22">
        <f t="shared" si="8"/>
        <v>405</v>
      </c>
      <c r="D37" s="22">
        <f t="shared" si="8"/>
        <v>315</v>
      </c>
      <c r="E37" s="22">
        <f t="shared" si="8"/>
        <v>60</v>
      </c>
      <c r="F37" s="22">
        <f t="shared" si="8"/>
        <v>30</v>
      </c>
      <c r="G37" s="22">
        <f t="shared" si="8"/>
        <v>495</v>
      </c>
      <c r="H37" s="22">
        <f t="shared" si="8"/>
        <v>900</v>
      </c>
      <c r="I37" s="22">
        <f t="shared" si="8"/>
        <v>30</v>
      </c>
      <c r="J37" s="19"/>
      <c r="K37" s="73" t="str">
        <f>IF(A37=""," ",VLOOKUP(A37,'Профилиращ лист'!A:B,2,FALSE))</f>
        <v xml:space="preserve"> </v>
      </c>
    </row>
    <row r="38" spans="1:12" ht="20.100000000000001" customHeight="1" x14ac:dyDescent="0.25">
      <c r="A38" s="16" t="s">
        <v>37</v>
      </c>
      <c r="B38" s="16"/>
      <c r="I38" s="18"/>
      <c r="J38" s="19"/>
      <c r="K38" s="73">
        <f>IF(A38=""," ",VLOOKUP(A38,'Профилиращ лист'!A:B,2,FALSE))</f>
        <v>0</v>
      </c>
    </row>
    <row r="39" spans="1:12" ht="20.100000000000001" customHeight="1" x14ac:dyDescent="0.25">
      <c r="A39" s="12" t="s">
        <v>141</v>
      </c>
      <c r="B39" s="18">
        <v>45</v>
      </c>
      <c r="C39" s="18">
        <v>45</v>
      </c>
      <c r="D39" s="18">
        <v>30</v>
      </c>
      <c r="E39" s="18">
        <v>15</v>
      </c>
      <c r="F39" s="18">
        <v>0</v>
      </c>
      <c r="G39" s="18">
        <f>H39-C39</f>
        <v>75</v>
      </c>
      <c r="H39" s="18">
        <f>I39*30</f>
        <v>120</v>
      </c>
      <c r="I39" s="18">
        <v>4</v>
      </c>
      <c r="J39" s="18" t="s">
        <v>14</v>
      </c>
      <c r="K39" s="73" t="str">
        <f>IF(A39=""," ",VLOOKUP(A39,'Профилиращ лист'!A:B,2,FALSE))</f>
        <v>СПЕ</v>
      </c>
      <c r="L39" s="24" t="s">
        <v>223</v>
      </c>
    </row>
    <row r="40" spans="1:12" ht="20.100000000000001" customHeight="1" x14ac:dyDescent="0.25">
      <c r="A40" s="12" t="s">
        <v>33</v>
      </c>
      <c r="B40" s="18">
        <v>30</v>
      </c>
      <c r="C40" s="18">
        <v>45</v>
      </c>
      <c r="D40" s="18">
        <v>30</v>
      </c>
      <c r="E40" s="18">
        <v>15</v>
      </c>
      <c r="F40" s="18">
        <v>0</v>
      </c>
      <c r="G40" s="18">
        <f t="shared" ref="G40:G48" si="9">H40-C40</f>
        <v>45</v>
      </c>
      <c r="H40" s="18">
        <f t="shared" ref="H40:H48" si="10">I40*30</f>
        <v>90</v>
      </c>
      <c r="I40" s="18">
        <v>3</v>
      </c>
      <c r="J40" s="18" t="s">
        <v>19</v>
      </c>
      <c r="K40" s="73" t="str">
        <f>IF(A40=""," ",VLOOKUP(A40,'Профилиращ лист'!A:B,2,FALSE))</f>
        <v>СПЕ</v>
      </c>
      <c r="L40" s="24" t="s">
        <v>224</v>
      </c>
    </row>
    <row r="41" spans="1:12" ht="15" customHeight="1" x14ac:dyDescent="0.25">
      <c r="A41" s="12" t="s">
        <v>310</v>
      </c>
      <c r="B41" s="12">
        <v>15</v>
      </c>
      <c r="C41" s="18">
        <v>15</v>
      </c>
      <c r="D41" s="18">
        <v>15</v>
      </c>
      <c r="E41" s="18">
        <v>0</v>
      </c>
      <c r="F41" s="18">
        <f>C41-D41-E41</f>
        <v>0</v>
      </c>
      <c r="G41" s="18">
        <f t="shared" si="9"/>
        <v>45</v>
      </c>
      <c r="H41" s="18">
        <f t="shared" si="10"/>
        <v>60</v>
      </c>
      <c r="I41" s="18">
        <v>2</v>
      </c>
      <c r="J41" s="19" t="s">
        <v>19</v>
      </c>
      <c r="K41" s="73" t="e">
        <f>IF(A41=""," ",VLOOKUP(A41,'Профилиращ лист'!A:B,2,FALSE))</f>
        <v>#N/A</v>
      </c>
    </row>
    <row r="42" spans="1:12" ht="15" customHeight="1" x14ac:dyDescent="0.25">
      <c r="A42" s="12" t="s">
        <v>313</v>
      </c>
      <c r="B42" s="12">
        <v>45</v>
      </c>
      <c r="C42" s="18">
        <v>45</v>
      </c>
      <c r="D42" s="18">
        <v>30</v>
      </c>
      <c r="E42" s="18">
        <v>15</v>
      </c>
      <c r="F42" s="18">
        <f>C42-D42-E42</f>
        <v>0</v>
      </c>
      <c r="G42" s="18">
        <f t="shared" si="9"/>
        <v>45</v>
      </c>
      <c r="H42" s="18">
        <f t="shared" si="10"/>
        <v>90</v>
      </c>
      <c r="I42" s="18">
        <v>3</v>
      </c>
      <c r="J42" s="19" t="s">
        <v>19</v>
      </c>
      <c r="K42" s="73" t="e">
        <f>IF(A42=""," ",VLOOKUP(A42,'Профилиращ лист'!A:B,2,FALSE))</f>
        <v>#N/A</v>
      </c>
    </row>
    <row r="43" spans="1:12" ht="15" customHeight="1" x14ac:dyDescent="0.25">
      <c r="A43" s="12" t="s">
        <v>66</v>
      </c>
      <c r="B43" s="12">
        <v>30</v>
      </c>
      <c r="C43" s="18">
        <v>45</v>
      </c>
      <c r="D43" s="18">
        <v>30</v>
      </c>
      <c r="E43" s="18">
        <v>15</v>
      </c>
      <c r="F43" s="18">
        <f>C43-D43-E43</f>
        <v>0</v>
      </c>
      <c r="G43" s="18">
        <f t="shared" si="9"/>
        <v>45</v>
      </c>
      <c r="H43" s="18">
        <f t="shared" si="10"/>
        <v>90</v>
      </c>
      <c r="I43" s="18">
        <v>3</v>
      </c>
      <c r="J43" s="18" t="s">
        <v>19</v>
      </c>
      <c r="K43" s="73" t="str">
        <f>IF(A43=""," ",VLOOKUP(A43,'Профилиращ лист'!A:B,2,FALSE))</f>
        <v>СПЕ</v>
      </c>
      <c r="L43" s="24" t="s">
        <v>225</v>
      </c>
    </row>
    <row r="44" spans="1:12" ht="15" customHeight="1" x14ac:dyDescent="0.25">
      <c r="A44" s="12" t="s">
        <v>314</v>
      </c>
      <c r="B44" s="12">
        <v>60</v>
      </c>
      <c r="C44" s="18">
        <v>60</v>
      </c>
      <c r="D44" s="18">
        <v>45</v>
      </c>
      <c r="E44" s="18">
        <v>15</v>
      </c>
      <c r="F44" s="18">
        <f>C44-D44-E44</f>
        <v>0</v>
      </c>
      <c r="G44" s="18">
        <f t="shared" si="9"/>
        <v>60</v>
      </c>
      <c r="H44" s="18">
        <f t="shared" si="10"/>
        <v>120</v>
      </c>
      <c r="I44" s="18">
        <v>4</v>
      </c>
      <c r="J44" s="19" t="s">
        <v>19</v>
      </c>
      <c r="K44" s="73" t="e">
        <f>IF(A44=""," ",VLOOKUP(A44,'Профилиращ лист'!A:B,2,FALSE))</f>
        <v>#N/A</v>
      </c>
    </row>
    <row r="45" spans="1:12" ht="15.95" customHeight="1" x14ac:dyDescent="0.25">
      <c r="A45" s="12" t="s">
        <v>115</v>
      </c>
      <c r="B45" s="18">
        <v>15</v>
      </c>
      <c r="C45" s="18">
        <v>30</v>
      </c>
      <c r="D45" s="18">
        <v>0</v>
      </c>
      <c r="E45" s="18">
        <v>0</v>
      </c>
      <c r="F45" s="18">
        <v>30</v>
      </c>
      <c r="G45" s="18">
        <f t="shared" si="9"/>
        <v>30</v>
      </c>
      <c r="H45" s="18">
        <f t="shared" si="10"/>
        <v>60</v>
      </c>
      <c r="I45" s="18">
        <v>2</v>
      </c>
      <c r="J45" s="18" t="s">
        <v>11</v>
      </c>
      <c r="K45" s="73" t="str">
        <f>IF(A45=""," ",VLOOKUP(A45,'Профилиращ лист'!A:B,2,FALSE))</f>
        <v>ФД</v>
      </c>
      <c r="L45" s="24" t="s">
        <v>207</v>
      </c>
    </row>
    <row r="46" spans="1:12" ht="15" customHeight="1" x14ac:dyDescent="0.25">
      <c r="A46" s="12" t="s">
        <v>142</v>
      </c>
      <c r="B46" s="18">
        <v>60</v>
      </c>
      <c r="C46" s="18">
        <v>60</v>
      </c>
      <c r="D46" s="18">
        <v>60</v>
      </c>
      <c r="E46" s="18">
        <v>0</v>
      </c>
      <c r="F46" s="18">
        <v>0</v>
      </c>
      <c r="G46" s="18">
        <f t="shared" si="9"/>
        <v>60</v>
      </c>
      <c r="H46" s="18">
        <f t="shared" si="10"/>
        <v>120</v>
      </c>
      <c r="I46" s="18">
        <v>4</v>
      </c>
      <c r="J46" s="18" t="s">
        <v>19</v>
      </c>
      <c r="K46" s="73" t="str">
        <f>IF(A46=""," ",VLOOKUP(A46,'Профилиращ лист'!A:B,2,FALSE))</f>
        <v>ОФД</v>
      </c>
      <c r="L46" s="24" t="s">
        <v>229</v>
      </c>
    </row>
    <row r="47" spans="1:12" ht="15" customHeight="1" x14ac:dyDescent="0.25">
      <c r="A47" s="12" t="s">
        <v>312</v>
      </c>
      <c r="B47" s="12">
        <v>45</v>
      </c>
      <c r="C47" s="18">
        <v>45</v>
      </c>
      <c r="D47" s="18">
        <v>30</v>
      </c>
      <c r="E47" s="18">
        <v>15</v>
      </c>
      <c r="F47" s="18">
        <f>C47-D47-E47</f>
        <v>0</v>
      </c>
      <c r="G47" s="18">
        <f t="shared" si="9"/>
        <v>45</v>
      </c>
      <c r="H47" s="18">
        <f t="shared" si="10"/>
        <v>90</v>
      </c>
      <c r="I47" s="18">
        <v>3</v>
      </c>
      <c r="J47" s="19" t="s">
        <v>19</v>
      </c>
      <c r="K47" s="73" t="e">
        <f>IF(A47=""," ",VLOOKUP(A47,'Профилиращ лист'!A:B,2,FALSE))</f>
        <v>#N/A</v>
      </c>
    </row>
    <row r="48" spans="1:12" ht="15" customHeight="1" x14ac:dyDescent="0.25">
      <c r="A48" s="12" t="s">
        <v>41</v>
      </c>
      <c r="B48" s="18">
        <v>30</v>
      </c>
      <c r="C48" s="18">
        <v>45</v>
      </c>
      <c r="D48" s="18">
        <v>30</v>
      </c>
      <c r="E48" s="18">
        <v>15</v>
      </c>
      <c r="F48" s="18">
        <v>0</v>
      </c>
      <c r="G48" s="18">
        <f t="shared" si="9"/>
        <v>15</v>
      </c>
      <c r="H48" s="18">
        <f t="shared" si="10"/>
        <v>60</v>
      </c>
      <c r="I48" s="18">
        <v>2</v>
      </c>
      <c r="J48" s="18" t="s">
        <v>14</v>
      </c>
      <c r="K48" s="73" t="str">
        <f>IF(A48=""," ",VLOOKUP(A48,'Профилиращ лист'!A:B,2,FALSE))</f>
        <v>СПЕ</v>
      </c>
      <c r="L48" s="24" t="s">
        <v>232</v>
      </c>
    </row>
    <row r="49" spans="1:12" ht="15" customHeight="1" x14ac:dyDescent="0.25">
      <c r="B49" s="22">
        <f>SUM(B39:B48)</f>
        <v>375</v>
      </c>
      <c r="C49" s="22">
        <f>SUM(C39:C48)</f>
        <v>435</v>
      </c>
      <c r="D49" s="22">
        <f t="shared" ref="D49:I49" si="11">SUM(D39:D48)</f>
        <v>300</v>
      </c>
      <c r="E49" s="22">
        <f t="shared" si="11"/>
        <v>105</v>
      </c>
      <c r="F49" s="22">
        <f>C49-D49-E49</f>
        <v>30</v>
      </c>
      <c r="G49" s="22">
        <f t="shared" si="11"/>
        <v>465</v>
      </c>
      <c r="H49" s="22">
        <f t="shared" si="11"/>
        <v>900</v>
      </c>
      <c r="I49" s="22">
        <f t="shared" si="11"/>
        <v>30</v>
      </c>
      <c r="J49" s="19"/>
      <c r="K49" s="73" t="str">
        <f>IF(A49=""," ",VLOOKUP(A49,'Профилиращ лист'!A:B,2,FALSE))</f>
        <v xml:space="preserve"> </v>
      </c>
    </row>
    <row r="50" spans="1:12" ht="15" customHeight="1" x14ac:dyDescent="0.25">
      <c r="A50" s="16" t="s">
        <v>0</v>
      </c>
      <c r="B50" s="16" t="s">
        <v>162</v>
      </c>
      <c r="C50" s="17" t="s">
        <v>1</v>
      </c>
      <c r="D50" s="17" t="s">
        <v>2</v>
      </c>
      <c r="E50" s="17" t="s">
        <v>3</v>
      </c>
      <c r="F50" s="17" t="s">
        <v>4</v>
      </c>
      <c r="G50" s="17" t="s">
        <v>5</v>
      </c>
      <c r="H50" s="17" t="s">
        <v>6</v>
      </c>
      <c r="I50" s="17" t="s">
        <v>7</v>
      </c>
      <c r="J50" s="17" t="s">
        <v>8</v>
      </c>
      <c r="K50" s="73" t="str">
        <f>IF(A50=""," ",VLOOKUP(A50,'Профилиращ лист'!A:B,2,FALSE))</f>
        <v>Тип</v>
      </c>
    </row>
    <row r="51" spans="1:12" ht="15" customHeight="1" x14ac:dyDescent="0.25">
      <c r="A51" s="16" t="s">
        <v>42</v>
      </c>
      <c r="B51" s="16"/>
      <c r="J51" s="19"/>
      <c r="K51" s="73">
        <f>IF(A51=""," ",VLOOKUP(A51,'Профилиращ лист'!A:B,2,FALSE))</f>
        <v>0</v>
      </c>
      <c r="L51" s="24" t="s">
        <v>306</v>
      </c>
    </row>
    <row r="52" spans="1:12" ht="15" customHeight="1" x14ac:dyDescent="0.25">
      <c r="A52" s="12" t="s">
        <v>141</v>
      </c>
      <c r="B52" s="18">
        <v>30</v>
      </c>
      <c r="C52" s="18">
        <v>60</v>
      </c>
      <c r="D52" s="18">
        <v>30</v>
      </c>
      <c r="E52" s="18">
        <v>30</v>
      </c>
      <c r="F52" s="18">
        <v>0</v>
      </c>
      <c r="G52" s="18">
        <f>H52-C52</f>
        <v>60</v>
      </c>
      <c r="H52" s="18">
        <f>I52*30</f>
        <v>120</v>
      </c>
      <c r="I52" s="18">
        <v>4</v>
      </c>
      <c r="J52" s="18" t="s">
        <v>19</v>
      </c>
      <c r="K52" s="73" t="str">
        <f>IF(A52=""," ",VLOOKUP(A52,'Профилиращ лист'!A:B,2,FALSE))</f>
        <v>СПЕ</v>
      </c>
      <c r="L52" s="24" t="s">
        <v>235</v>
      </c>
    </row>
    <row r="53" spans="1:12" ht="15" customHeight="1" x14ac:dyDescent="0.25">
      <c r="A53" s="12" t="s">
        <v>44</v>
      </c>
      <c r="B53" s="18">
        <v>30</v>
      </c>
      <c r="C53" s="18">
        <v>30</v>
      </c>
      <c r="D53" s="18">
        <v>30</v>
      </c>
      <c r="E53" s="18">
        <v>0</v>
      </c>
      <c r="F53" s="18">
        <v>0</v>
      </c>
      <c r="G53" s="18">
        <f t="shared" ref="G53:G59" si="12">H53-C53</f>
        <v>60</v>
      </c>
      <c r="H53" s="18">
        <f t="shared" ref="H53:H59" si="13">I53*30</f>
        <v>90</v>
      </c>
      <c r="I53" s="18">
        <v>3</v>
      </c>
      <c r="J53" s="18" t="s">
        <v>14</v>
      </c>
      <c r="K53" s="73" t="str">
        <f>IF(A53=""," ",VLOOKUP(A53,'Профилиращ лист'!A:B,2,FALSE))</f>
        <v>СПЕ</v>
      </c>
      <c r="L53" s="24" t="s">
        <v>236</v>
      </c>
    </row>
    <row r="54" spans="1:12" ht="15" customHeight="1" x14ac:dyDescent="0.25">
      <c r="A54" s="12" t="s">
        <v>45</v>
      </c>
      <c r="B54" s="18">
        <v>45</v>
      </c>
      <c r="C54" s="18">
        <v>30</v>
      </c>
      <c r="D54" s="18">
        <v>30</v>
      </c>
      <c r="E54" s="18">
        <v>0</v>
      </c>
      <c r="F54" s="18">
        <v>0</v>
      </c>
      <c r="G54" s="18">
        <f t="shared" si="12"/>
        <v>60</v>
      </c>
      <c r="H54" s="18">
        <f t="shared" si="13"/>
        <v>90</v>
      </c>
      <c r="I54" s="18">
        <v>3</v>
      </c>
      <c r="J54" s="18" t="s">
        <v>14</v>
      </c>
      <c r="K54" s="73" t="str">
        <f>IF(A54=""," ",VLOOKUP(A54,'Профилиращ лист'!A:B,2,FALSE))</f>
        <v>ОФД</v>
      </c>
      <c r="L54" s="24" t="s">
        <v>239</v>
      </c>
    </row>
    <row r="55" spans="1:12" ht="15" customHeight="1" x14ac:dyDescent="0.25">
      <c r="A55" s="12" t="s">
        <v>315</v>
      </c>
      <c r="B55" s="12">
        <v>45</v>
      </c>
      <c r="C55" s="18">
        <v>45</v>
      </c>
      <c r="D55" s="18">
        <v>30</v>
      </c>
      <c r="E55" s="18">
        <v>15</v>
      </c>
      <c r="F55" s="18">
        <f>C55-D55-E55</f>
        <v>0</v>
      </c>
      <c r="G55" s="18">
        <f t="shared" si="12"/>
        <v>75</v>
      </c>
      <c r="H55" s="18">
        <f t="shared" si="13"/>
        <v>120</v>
      </c>
      <c r="I55" s="18">
        <v>4</v>
      </c>
      <c r="J55" s="18" t="s">
        <v>14</v>
      </c>
      <c r="K55" s="73" t="e">
        <f>IF(A55=""," ",VLOOKUP(A55,'Профилиращ лист'!A:B,2,FALSE))</f>
        <v>#N/A</v>
      </c>
    </row>
    <row r="56" spans="1:12" ht="15" customHeight="1" x14ac:dyDescent="0.25">
      <c r="A56" s="12" t="s">
        <v>316</v>
      </c>
      <c r="B56" s="12">
        <v>60</v>
      </c>
      <c r="C56" s="18">
        <v>60</v>
      </c>
      <c r="D56" s="18">
        <v>30</v>
      </c>
      <c r="E56" s="18">
        <v>30</v>
      </c>
      <c r="F56" s="18">
        <f>C56-D56-E56</f>
        <v>0</v>
      </c>
      <c r="G56" s="18">
        <f t="shared" si="12"/>
        <v>90</v>
      </c>
      <c r="H56" s="18">
        <f t="shared" si="13"/>
        <v>150</v>
      </c>
      <c r="I56" s="18">
        <v>5</v>
      </c>
      <c r="J56" s="19" t="s">
        <v>19</v>
      </c>
      <c r="K56" s="73" t="e">
        <f>IF(A56=""," ",VLOOKUP(A56,'Профилиращ лист'!A:B,2,FALSE))</f>
        <v>#N/A</v>
      </c>
    </row>
    <row r="57" spans="1:12" ht="15" customHeight="1" x14ac:dyDescent="0.25">
      <c r="A57" s="12" t="s">
        <v>317</v>
      </c>
      <c r="B57" s="12">
        <v>60</v>
      </c>
      <c r="C57" s="18">
        <v>60</v>
      </c>
      <c r="D57" s="18">
        <v>30</v>
      </c>
      <c r="E57" s="18">
        <v>30</v>
      </c>
      <c r="F57" s="18">
        <f>C57-D57-E57</f>
        <v>0</v>
      </c>
      <c r="G57" s="18">
        <f t="shared" si="12"/>
        <v>120</v>
      </c>
      <c r="H57" s="18">
        <f t="shared" si="13"/>
        <v>180</v>
      </c>
      <c r="I57" s="18">
        <v>6</v>
      </c>
      <c r="J57" s="18" t="s">
        <v>14</v>
      </c>
      <c r="K57" s="73" t="e">
        <f>IF(A57=""," ",VLOOKUP(A57,'Профилиращ лист'!A:B,2,FALSE))</f>
        <v>#N/A</v>
      </c>
    </row>
    <row r="58" spans="1:12" ht="15.95" customHeight="1" x14ac:dyDescent="0.25">
      <c r="A58" s="12" t="s">
        <v>117</v>
      </c>
      <c r="B58" s="18">
        <v>30</v>
      </c>
      <c r="C58" s="18">
        <v>30</v>
      </c>
      <c r="D58" s="18">
        <v>0</v>
      </c>
      <c r="E58" s="18">
        <v>0</v>
      </c>
      <c r="F58" s="18">
        <v>30</v>
      </c>
      <c r="G58" s="18">
        <f t="shared" si="12"/>
        <v>30</v>
      </c>
      <c r="H58" s="18">
        <f t="shared" si="13"/>
        <v>60</v>
      </c>
      <c r="I58" s="18">
        <v>2</v>
      </c>
      <c r="J58" s="18" t="s">
        <v>11</v>
      </c>
      <c r="K58" s="73" t="str">
        <f>IF(A58=""," ",VLOOKUP(A58,'Профилиращ лист'!A:B,2,FALSE))</f>
        <v>ФД</v>
      </c>
      <c r="L58" s="24" t="s">
        <v>258</v>
      </c>
    </row>
    <row r="59" spans="1:12" ht="15" customHeight="1" x14ac:dyDescent="0.25">
      <c r="A59" s="12" t="s">
        <v>41</v>
      </c>
      <c r="B59" s="18">
        <v>45</v>
      </c>
      <c r="C59" s="18">
        <v>45</v>
      </c>
      <c r="D59" s="18">
        <v>30</v>
      </c>
      <c r="E59" s="18">
        <v>15</v>
      </c>
      <c r="F59" s="18">
        <v>0</v>
      </c>
      <c r="G59" s="18">
        <f t="shared" si="12"/>
        <v>45</v>
      </c>
      <c r="H59" s="18">
        <f t="shared" si="13"/>
        <v>90</v>
      </c>
      <c r="I59" s="18">
        <v>3</v>
      </c>
      <c r="J59" s="18" t="s">
        <v>19</v>
      </c>
      <c r="K59" s="73" t="str">
        <f>IF(A59=""," ",VLOOKUP(A59,'Профилиращ лист'!A:B,2,FALSE))</f>
        <v>СПЕ</v>
      </c>
      <c r="L59" s="24" t="s">
        <v>246</v>
      </c>
    </row>
    <row r="60" spans="1:12" ht="15" customHeight="1" x14ac:dyDescent="0.25">
      <c r="B60" s="22">
        <f t="shared" ref="B60:I60" si="14">SUM(B52:B59)</f>
        <v>345</v>
      </c>
      <c r="C60" s="22">
        <f t="shared" si="14"/>
        <v>360</v>
      </c>
      <c r="D60" s="22">
        <f t="shared" si="14"/>
        <v>210</v>
      </c>
      <c r="E60" s="22">
        <f t="shared" si="14"/>
        <v>120</v>
      </c>
      <c r="F60" s="22">
        <f t="shared" si="14"/>
        <v>30</v>
      </c>
      <c r="G60" s="22">
        <f t="shared" si="14"/>
        <v>540</v>
      </c>
      <c r="H60" s="22">
        <f t="shared" si="14"/>
        <v>900</v>
      </c>
      <c r="I60" s="22">
        <f t="shared" si="14"/>
        <v>30</v>
      </c>
      <c r="J60" s="19"/>
      <c r="K60" s="73" t="str">
        <f>IF(A60=""," ",VLOOKUP(A60,'Профилиращ лист'!A:B,2,FALSE))</f>
        <v xml:space="preserve"> </v>
      </c>
    </row>
    <row r="61" spans="1:12" ht="15" customHeight="1" x14ac:dyDescent="0.25">
      <c r="A61" s="16" t="s">
        <v>49</v>
      </c>
      <c r="B61" s="16"/>
      <c r="J61" s="19"/>
      <c r="K61" s="73">
        <f>IF(A61=""," ",VLOOKUP(A61,'Профилиращ лист'!A:B,2,FALSE))</f>
        <v>0</v>
      </c>
    </row>
    <row r="62" spans="1:12" ht="15" customHeight="1" x14ac:dyDescent="0.25">
      <c r="A62" s="12" t="s">
        <v>318</v>
      </c>
      <c r="B62" s="12">
        <v>30</v>
      </c>
      <c r="C62" s="18">
        <v>30</v>
      </c>
      <c r="D62" s="18">
        <v>30</v>
      </c>
      <c r="E62" s="18">
        <v>0</v>
      </c>
      <c r="F62" s="18">
        <f>C62-D62-E62</f>
        <v>0</v>
      </c>
      <c r="G62" s="18">
        <f>H62-C62</f>
        <v>60</v>
      </c>
      <c r="H62" s="18">
        <f>I62*30</f>
        <v>90</v>
      </c>
      <c r="I62" s="18">
        <v>3</v>
      </c>
      <c r="J62" s="19" t="s">
        <v>19</v>
      </c>
      <c r="K62" s="73" t="e">
        <f>IF(A62=""," ",VLOOKUP(A62,'Профилиращ лист'!A:B,2,FALSE))</f>
        <v>#N/A</v>
      </c>
      <c r="L62" s="24" t="s">
        <v>306</v>
      </c>
    </row>
    <row r="63" spans="1:12" ht="15" customHeight="1" x14ac:dyDescent="0.25">
      <c r="A63" s="12" t="s">
        <v>44</v>
      </c>
      <c r="B63" s="18">
        <v>45</v>
      </c>
      <c r="C63" s="18">
        <v>60</v>
      </c>
      <c r="D63" s="18">
        <v>30</v>
      </c>
      <c r="E63" s="18">
        <v>30</v>
      </c>
      <c r="F63" s="18">
        <v>0</v>
      </c>
      <c r="G63" s="18">
        <f t="shared" ref="G63:G71" si="15">H63-C63</f>
        <v>60</v>
      </c>
      <c r="H63" s="18">
        <f t="shared" ref="H63:H71" si="16">I63*30</f>
        <v>120</v>
      </c>
      <c r="I63" s="18">
        <v>4</v>
      </c>
      <c r="J63" s="18" t="s">
        <v>19</v>
      </c>
      <c r="K63" s="73" t="str">
        <f>IF(A63=""," ",VLOOKUP(A63,'Профилиращ лист'!A:B,2,FALSE))</f>
        <v>СПЕ</v>
      </c>
      <c r="L63" s="24" t="s">
        <v>249</v>
      </c>
    </row>
    <row r="64" spans="1:12" ht="15" customHeight="1" x14ac:dyDescent="0.25">
      <c r="A64" s="12" t="s">
        <v>45</v>
      </c>
      <c r="B64" s="18">
        <v>45</v>
      </c>
      <c r="C64" s="18">
        <v>45</v>
      </c>
      <c r="D64" s="18">
        <v>30</v>
      </c>
      <c r="E64" s="18">
        <v>15</v>
      </c>
      <c r="F64" s="18">
        <v>0</v>
      </c>
      <c r="G64" s="18">
        <f t="shared" si="15"/>
        <v>75</v>
      </c>
      <c r="H64" s="18">
        <f t="shared" si="16"/>
        <v>120</v>
      </c>
      <c r="I64" s="18">
        <v>4</v>
      </c>
      <c r="J64" s="18" t="s">
        <v>19</v>
      </c>
      <c r="K64" s="73" t="str">
        <f>IF(A64=""," ",VLOOKUP(A64,'Профилиращ лист'!A:B,2,FALSE))</f>
        <v>ОФД</v>
      </c>
      <c r="L64" s="24" t="s">
        <v>251</v>
      </c>
    </row>
    <row r="65" spans="1:12" ht="15" customHeight="1" x14ac:dyDescent="0.25">
      <c r="A65" s="12" t="s">
        <v>315</v>
      </c>
      <c r="B65" s="12">
        <v>45</v>
      </c>
      <c r="C65" s="18">
        <v>45</v>
      </c>
      <c r="D65" s="18">
        <v>30</v>
      </c>
      <c r="E65" s="18">
        <v>15</v>
      </c>
      <c r="F65" s="18">
        <f>C65-D65-E65</f>
        <v>0</v>
      </c>
      <c r="G65" s="18">
        <f t="shared" si="15"/>
        <v>45</v>
      </c>
      <c r="H65" s="18">
        <f t="shared" si="16"/>
        <v>90</v>
      </c>
      <c r="I65" s="18">
        <v>3</v>
      </c>
      <c r="J65" s="19" t="s">
        <v>19</v>
      </c>
      <c r="K65" s="73" t="e">
        <f>IF(A65=""," ",VLOOKUP(A65,'Профилиращ лист'!A:B,2,FALSE))</f>
        <v>#N/A</v>
      </c>
    </row>
    <row r="66" spans="1:12" ht="15" customHeight="1" x14ac:dyDescent="0.25">
      <c r="A66" s="12" t="s">
        <v>319</v>
      </c>
      <c r="B66" s="12">
        <v>60</v>
      </c>
      <c r="C66" s="18">
        <v>60</v>
      </c>
      <c r="D66" s="18">
        <v>30</v>
      </c>
      <c r="E66" s="18">
        <v>30</v>
      </c>
      <c r="F66" s="18">
        <f>C66-D66-E66</f>
        <v>0</v>
      </c>
      <c r="G66" s="18">
        <f t="shared" si="15"/>
        <v>90</v>
      </c>
      <c r="H66" s="18">
        <f t="shared" si="16"/>
        <v>150</v>
      </c>
      <c r="I66" s="18">
        <v>5</v>
      </c>
      <c r="J66" s="18" t="s">
        <v>14</v>
      </c>
      <c r="K66" s="73" t="e">
        <f>IF(A66=""," ",VLOOKUP(A66,'Профилиращ лист'!A:B,2,FALSE))</f>
        <v>#N/A</v>
      </c>
    </row>
    <row r="67" spans="1:12" ht="15" customHeight="1" x14ac:dyDescent="0.25">
      <c r="A67" s="12" t="s">
        <v>317</v>
      </c>
      <c r="B67" s="12">
        <v>45</v>
      </c>
      <c r="C67" s="18">
        <v>45</v>
      </c>
      <c r="D67" s="18">
        <v>30</v>
      </c>
      <c r="E67" s="18">
        <v>15</v>
      </c>
      <c r="F67" s="18">
        <f>C67-D67-E67</f>
        <v>0</v>
      </c>
      <c r="G67" s="18">
        <f t="shared" si="15"/>
        <v>45</v>
      </c>
      <c r="H67" s="18">
        <f t="shared" si="16"/>
        <v>90</v>
      </c>
      <c r="I67" s="18">
        <v>3</v>
      </c>
      <c r="J67" s="19" t="s">
        <v>19</v>
      </c>
      <c r="K67" s="73" t="e">
        <f>IF(A67=""," ",VLOOKUP(A67,'Профилиращ лист'!A:B,2,FALSE))</f>
        <v>#N/A</v>
      </c>
    </row>
    <row r="68" spans="1:12" ht="15.95" customHeight="1" x14ac:dyDescent="0.25">
      <c r="A68" s="12" t="s">
        <v>121</v>
      </c>
      <c r="B68" s="18">
        <v>30</v>
      </c>
      <c r="C68" s="18">
        <v>30</v>
      </c>
      <c r="D68" s="18">
        <v>0</v>
      </c>
      <c r="E68" s="18">
        <v>0</v>
      </c>
      <c r="F68" s="18">
        <v>30</v>
      </c>
      <c r="G68" s="18">
        <f t="shared" si="15"/>
        <v>30</v>
      </c>
      <c r="H68" s="18">
        <f t="shared" si="16"/>
        <v>60</v>
      </c>
      <c r="I68" s="18">
        <v>2</v>
      </c>
      <c r="J68" s="18" t="s">
        <v>11</v>
      </c>
      <c r="K68" s="73" t="str">
        <f>IF(A68=""," ",VLOOKUP(A68,'Профилиращ лист'!A:B,2,FALSE))</f>
        <v>ФД</v>
      </c>
      <c r="L68" s="24" t="s">
        <v>287</v>
      </c>
    </row>
    <row r="69" spans="1:12" ht="15" customHeight="1" x14ac:dyDescent="0.25">
      <c r="A69" s="12" t="s">
        <v>53</v>
      </c>
      <c r="B69" s="18">
        <v>30</v>
      </c>
      <c r="C69" s="18">
        <v>30</v>
      </c>
      <c r="D69" s="18">
        <v>30</v>
      </c>
      <c r="E69" s="18">
        <v>0</v>
      </c>
      <c r="F69" s="18">
        <v>0</v>
      </c>
      <c r="G69" s="18">
        <f t="shared" si="15"/>
        <v>30</v>
      </c>
      <c r="H69" s="18">
        <f t="shared" si="16"/>
        <v>60</v>
      </c>
      <c r="I69" s="18">
        <v>2</v>
      </c>
      <c r="J69" s="18" t="s">
        <v>14</v>
      </c>
      <c r="K69" s="73" t="str">
        <f>IF(A69=""," ",VLOOKUP(A69,'Профилиращ лист'!A:B,2,FALSE))</f>
        <v>СПЕ</v>
      </c>
      <c r="L69" s="24" t="s">
        <v>257</v>
      </c>
    </row>
    <row r="70" spans="1:12" ht="15" customHeight="1" x14ac:dyDescent="0.25">
      <c r="A70" s="12" t="s">
        <v>320</v>
      </c>
      <c r="B70" s="12">
        <v>15</v>
      </c>
      <c r="C70" s="18">
        <v>15</v>
      </c>
      <c r="D70" s="18">
        <v>0</v>
      </c>
      <c r="E70" s="18">
        <v>0</v>
      </c>
      <c r="F70" s="18">
        <f>C70-D70-E70</f>
        <v>15</v>
      </c>
      <c r="G70" s="18">
        <f t="shared" si="15"/>
        <v>45</v>
      </c>
      <c r="H70" s="18">
        <f t="shared" si="16"/>
        <v>60</v>
      </c>
      <c r="I70" s="18">
        <v>2</v>
      </c>
      <c r="J70" s="18" t="s">
        <v>11</v>
      </c>
      <c r="K70" s="73" t="e">
        <f>IF(A70=""," ",VLOOKUP(A70,'Профилиращ лист'!A:B,2,FALSE))</f>
        <v>#N/A</v>
      </c>
    </row>
    <row r="71" spans="1:12" ht="15" customHeight="1" x14ac:dyDescent="0.25">
      <c r="A71" s="12" t="s">
        <v>148</v>
      </c>
      <c r="B71" s="18">
        <v>15</v>
      </c>
      <c r="C71" s="18">
        <v>30</v>
      </c>
      <c r="D71" s="18">
        <v>0</v>
      </c>
      <c r="E71" s="18">
        <v>0</v>
      </c>
      <c r="F71" s="18">
        <v>30</v>
      </c>
      <c r="G71" s="18">
        <f t="shared" si="15"/>
        <v>30</v>
      </c>
      <c r="H71" s="18">
        <f t="shared" si="16"/>
        <v>60</v>
      </c>
      <c r="I71" s="18">
        <v>2</v>
      </c>
      <c r="J71" s="18" t="s">
        <v>11</v>
      </c>
      <c r="K71" s="73" t="str">
        <f>IF(A71=""," ",VLOOKUP(A71,'Профилиращ лист'!A:B,2,FALSE))</f>
        <v>ПЕД</v>
      </c>
      <c r="L71" s="24" t="s">
        <v>149</v>
      </c>
    </row>
    <row r="72" spans="1:12" ht="15" customHeight="1" x14ac:dyDescent="0.25">
      <c r="B72" s="22">
        <f>SUM(B62:B71)</f>
        <v>360</v>
      </c>
      <c r="C72" s="22">
        <f>SUM(C62:C71)</f>
        <v>390</v>
      </c>
      <c r="D72" s="22">
        <f t="shared" ref="D72:I72" si="17">SUM(D62:D71)</f>
        <v>210</v>
      </c>
      <c r="E72" s="22">
        <f t="shared" si="17"/>
        <v>105</v>
      </c>
      <c r="F72" s="22">
        <f t="shared" si="17"/>
        <v>75</v>
      </c>
      <c r="G72" s="22">
        <f t="shared" si="17"/>
        <v>510</v>
      </c>
      <c r="H72" s="22">
        <f t="shared" si="17"/>
        <v>900</v>
      </c>
      <c r="I72" s="22">
        <f t="shared" si="17"/>
        <v>30</v>
      </c>
      <c r="J72" s="19"/>
      <c r="K72" s="73" t="str">
        <f>IF(A72=""," ",VLOOKUP(A72,'Профилиращ лист'!A:B,2,FALSE))</f>
        <v xml:space="preserve"> </v>
      </c>
    </row>
    <row r="73" spans="1:12" ht="15" customHeight="1" x14ac:dyDescent="0.25">
      <c r="A73" s="16" t="s">
        <v>55</v>
      </c>
      <c r="B73" s="16"/>
      <c r="J73" s="19"/>
      <c r="K73" s="73">
        <f>IF(A73=""," ",VLOOKUP(A73,'Профилиращ лист'!A:B,2,FALSE))</f>
        <v>0</v>
      </c>
    </row>
    <row r="74" spans="1:12" x14ac:dyDescent="0.25">
      <c r="A74" s="12" t="s">
        <v>56</v>
      </c>
      <c r="B74" s="18">
        <v>45</v>
      </c>
      <c r="C74" s="18">
        <v>45</v>
      </c>
      <c r="D74" s="18">
        <v>45</v>
      </c>
      <c r="E74" s="18">
        <v>0</v>
      </c>
      <c r="F74" s="18">
        <v>0</v>
      </c>
      <c r="G74" s="18">
        <f>H74-C74</f>
        <v>45</v>
      </c>
      <c r="H74" s="18">
        <f>I74*30</f>
        <v>90</v>
      </c>
      <c r="I74" s="18">
        <v>3</v>
      </c>
      <c r="J74" s="18" t="s">
        <v>14</v>
      </c>
      <c r="K74" s="73" t="str">
        <f>IF(A74=""," ",VLOOKUP(A74,'Профилиращ лист'!A:B,2,FALSE))</f>
        <v>СПЕ</v>
      </c>
      <c r="L74" s="24" t="s">
        <v>266</v>
      </c>
    </row>
    <row r="75" spans="1:12" ht="15" customHeight="1" x14ac:dyDescent="0.25">
      <c r="A75" s="12" t="s">
        <v>321</v>
      </c>
      <c r="B75" s="12">
        <v>60</v>
      </c>
      <c r="C75" s="18">
        <v>60</v>
      </c>
      <c r="D75" s="18">
        <v>30</v>
      </c>
      <c r="E75" s="18">
        <v>30</v>
      </c>
      <c r="F75" s="18">
        <f>C75-D75-E75</f>
        <v>0</v>
      </c>
      <c r="G75" s="18">
        <f t="shared" ref="G75:G82" si="18">H75-C75</f>
        <v>120</v>
      </c>
      <c r="H75" s="18">
        <f t="shared" ref="H75:H82" si="19">I75*30</f>
        <v>180</v>
      </c>
      <c r="I75" s="18">
        <v>6</v>
      </c>
      <c r="J75" s="19" t="s">
        <v>19</v>
      </c>
      <c r="K75" s="73" t="e">
        <f>IF(A75=""," ",VLOOKUP(A75,'Профилиращ лист'!A:B,2,FALSE))</f>
        <v>#N/A</v>
      </c>
    </row>
    <row r="76" spans="1:12" ht="15" customHeight="1" x14ac:dyDescent="0.25">
      <c r="A76" s="12" t="s">
        <v>423</v>
      </c>
      <c r="B76" s="18">
        <v>15</v>
      </c>
      <c r="C76" s="18">
        <v>15</v>
      </c>
      <c r="D76" s="18">
        <v>15</v>
      </c>
      <c r="E76" s="18">
        <v>0</v>
      </c>
      <c r="F76" s="18">
        <v>0</v>
      </c>
      <c r="G76" s="18">
        <f t="shared" si="18"/>
        <v>75</v>
      </c>
      <c r="H76" s="18">
        <f t="shared" si="19"/>
        <v>90</v>
      </c>
      <c r="I76" s="18">
        <v>3</v>
      </c>
      <c r="J76" s="18" t="s">
        <v>19</v>
      </c>
      <c r="K76" s="73" t="str">
        <f>IF(A76=""," ",VLOOKUP(A76,'Профилиращ лист'!A:B,2,FALSE))</f>
        <v>ПЕД</v>
      </c>
      <c r="L76" s="24" t="s">
        <v>269</v>
      </c>
    </row>
    <row r="77" spans="1:12" ht="15" customHeight="1" x14ac:dyDescent="0.25">
      <c r="A77" s="12" t="s">
        <v>59</v>
      </c>
      <c r="B77" s="18">
        <v>15</v>
      </c>
      <c r="C77" s="18">
        <v>15</v>
      </c>
      <c r="D77" s="18">
        <v>15</v>
      </c>
      <c r="E77" s="18">
        <v>0</v>
      </c>
      <c r="F77" s="18">
        <v>0</v>
      </c>
      <c r="G77" s="18">
        <f t="shared" si="18"/>
        <v>75</v>
      </c>
      <c r="H77" s="18">
        <f t="shared" si="19"/>
        <v>90</v>
      </c>
      <c r="I77" s="18">
        <v>3</v>
      </c>
      <c r="J77" s="18" t="s">
        <v>19</v>
      </c>
      <c r="K77" s="73" t="str">
        <f>IF(A77=""," ",VLOOKUP(A77,'Профилиращ лист'!A:B,2,FALSE))</f>
        <v>ПЕД</v>
      </c>
      <c r="L77" s="24" t="s">
        <v>270</v>
      </c>
    </row>
    <row r="78" spans="1:12" ht="15" customHeight="1" x14ac:dyDescent="0.25">
      <c r="A78" s="12" t="s">
        <v>322</v>
      </c>
      <c r="B78" s="12">
        <v>30</v>
      </c>
      <c r="C78" s="18">
        <v>30</v>
      </c>
      <c r="D78" s="18">
        <v>30</v>
      </c>
      <c r="E78" s="18">
        <v>15</v>
      </c>
      <c r="F78" s="18">
        <v>0</v>
      </c>
      <c r="G78" s="18">
        <f t="shared" si="18"/>
        <v>90</v>
      </c>
      <c r="H78" s="18">
        <f t="shared" si="19"/>
        <v>120</v>
      </c>
      <c r="I78" s="18">
        <v>4</v>
      </c>
      <c r="J78" s="19" t="s">
        <v>19</v>
      </c>
      <c r="K78" s="73" t="e">
        <f>IF(A78=""," ",VLOOKUP(A78,'Профилиращ лист'!A:B,2,FALSE))</f>
        <v>#N/A</v>
      </c>
    </row>
    <row r="79" spans="1:12" ht="15" customHeight="1" x14ac:dyDescent="0.25">
      <c r="A79" s="12" t="s">
        <v>53</v>
      </c>
      <c r="B79" s="18">
        <v>30</v>
      </c>
      <c r="C79" s="18">
        <v>45</v>
      </c>
      <c r="D79" s="18">
        <v>15</v>
      </c>
      <c r="E79" s="18">
        <v>30</v>
      </c>
      <c r="F79" s="18">
        <v>0</v>
      </c>
      <c r="G79" s="18">
        <f t="shared" si="18"/>
        <v>15</v>
      </c>
      <c r="H79" s="18">
        <f t="shared" si="19"/>
        <v>60</v>
      </c>
      <c r="I79" s="18">
        <v>2</v>
      </c>
      <c r="J79" s="18" t="s">
        <v>19</v>
      </c>
      <c r="K79" s="73" t="str">
        <f>IF(A79=""," ",VLOOKUP(A79,'Профилиращ лист'!A:B,2,FALSE))</f>
        <v>СПЕ</v>
      </c>
      <c r="L79" s="24" t="s">
        <v>273</v>
      </c>
    </row>
    <row r="80" spans="1:12" ht="15" customHeight="1" x14ac:dyDescent="0.25">
      <c r="A80" s="12" t="s">
        <v>323</v>
      </c>
      <c r="B80" s="12">
        <v>45</v>
      </c>
      <c r="C80" s="18">
        <v>45</v>
      </c>
      <c r="D80" s="18">
        <v>30</v>
      </c>
      <c r="E80" s="18">
        <v>15</v>
      </c>
      <c r="F80" s="18">
        <f>C80-D80-E80</f>
        <v>0</v>
      </c>
      <c r="G80" s="18">
        <f t="shared" si="18"/>
        <v>105</v>
      </c>
      <c r="H80" s="18">
        <f t="shared" si="19"/>
        <v>150</v>
      </c>
      <c r="I80" s="18">
        <v>5</v>
      </c>
      <c r="J80" s="18" t="s">
        <v>14</v>
      </c>
      <c r="K80" s="73" t="e">
        <f>IF(A80=""," ",VLOOKUP(A80,'Профилиращ лист'!A:B,2,FALSE))</f>
        <v>#N/A</v>
      </c>
    </row>
    <row r="81" spans="1:12" ht="15" customHeight="1" x14ac:dyDescent="0.25">
      <c r="A81" s="12" t="s">
        <v>274</v>
      </c>
      <c r="B81" s="18">
        <v>30</v>
      </c>
      <c r="C81" s="18">
        <v>30</v>
      </c>
      <c r="D81" s="18">
        <v>0</v>
      </c>
      <c r="E81" s="18">
        <v>0</v>
      </c>
      <c r="F81" s="18">
        <v>30</v>
      </c>
      <c r="G81" s="18">
        <f t="shared" si="18"/>
        <v>30</v>
      </c>
      <c r="H81" s="18">
        <f t="shared" si="19"/>
        <v>60</v>
      </c>
      <c r="I81" s="18">
        <v>2</v>
      </c>
      <c r="J81" s="18" t="s">
        <v>11</v>
      </c>
      <c r="K81" s="73" t="str">
        <f>IF(A81=""," ",VLOOKUP(A81,'Профилиращ лист'!A:B,2,FALSE))</f>
        <v>ПЕД</v>
      </c>
      <c r="L81" s="24" t="s">
        <v>153</v>
      </c>
    </row>
    <row r="82" spans="1:12" ht="15" customHeight="1" x14ac:dyDescent="0.25">
      <c r="A82" s="12" t="s">
        <v>324</v>
      </c>
      <c r="B82" s="12">
        <v>15</v>
      </c>
      <c r="C82" s="18">
        <v>15</v>
      </c>
      <c r="D82" s="18">
        <v>0</v>
      </c>
      <c r="E82" s="18">
        <v>0</v>
      </c>
      <c r="F82" s="18">
        <f>C82-D82-E82</f>
        <v>15</v>
      </c>
      <c r="G82" s="18">
        <f t="shared" si="18"/>
        <v>45</v>
      </c>
      <c r="H82" s="18">
        <f t="shared" si="19"/>
        <v>60</v>
      </c>
      <c r="I82" s="18">
        <v>2</v>
      </c>
      <c r="J82" s="18" t="s">
        <v>11</v>
      </c>
      <c r="K82" s="73" t="e">
        <f>IF(A82=""," ",VLOOKUP(A82,'Профилиращ лист'!A:B,2,FALSE))</f>
        <v>#N/A</v>
      </c>
    </row>
    <row r="83" spans="1:12" ht="15" customHeight="1" x14ac:dyDescent="0.25">
      <c r="B83" s="22">
        <f>SUM(B74:B82)</f>
        <v>285</v>
      </c>
      <c r="C83" s="22">
        <f>SUM(C74:C82)</f>
        <v>300</v>
      </c>
      <c r="D83" s="22">
        <f t="shared" ref="D83:I83" si="20">SUM(D74:D82)</f>
        <v>180</v>
      </c>
      <c r="E83" s="22">
        <f t="shared" si="20"/>
        <v>90</v>
      </c>
      <c r="F83" s="22">
        <f t="shared" si="20"/>
        <v>45</v>
      </c>
      <c r="G83" s="22">
        <f t="shared" si="20"/>
        <v>600</v>
      </c>
      <c r="H83" s="22">
        <f t="shared" si="20"/>
        <v>900</v>
      </c>
      <c r="I83" s="22">
        <f t="shared" si="20"/>
        <v>30</v>
      </c>
      <c r="J83" s="19"/>
      <c r="K83" s="73" t="str">
        <f>IF(A83=""," ",VLOOKUP(A83,'Профилиращ лист'!A:B,2,FALSE))</f>
        <v xml:space="preserve"> </v>
      </c>
    </row>
    <row r="84" spans="1:12" ht="15" customHeight="1" x14ac:dyDescent="0.25">
      <c r="A84" s="16" t="s">
        <v>99</v>
      </c>
      <c r="B84" s="18" t="s">
        <v>306</v>
      </c>
      <c r="C84" s="18" t="s">
        <v>306</v>
      </c>
      <c r="D84" s="18" t="s">
        <v>306</v>
      </c>
      <c r="E84" s="18" t="s">
        <v>306</v>
      </c>
      <c r="F84" s="18" t="s">
        <v>306</v>
      </c>
      <c r="G84" s="18" t="s">
        <v>306</v>
      </c>
      <c r="H84" s="18" t="s">
        <v>306</v>
      </c>
      <c r="I84" s="18" t="s">
        <v>306</v>
      </c>
      <c r="J84" s="18" t="s">
        <v>306</v>
      </c>
      <c r="K84" s="73">
        <f>IF(A84=""," ",VLOOKUP(A84,'Профилиращ лист'!A:B,2,FALSE))</f>
        <v>0</v>
      </c>
    </row>
    <row r="85" spans="1:12" ht="15" customHeight="1" x14ac:dyDescent="0.25">
      <c r="A85" s="12" t="s">
        <v>56</v>
      </c>
      <c r="B85" s="18">
        <v>30</v>
      </c>
      <c r="C85" s="18">
        <v>45</v>
      </c>
      <c r="D85" s="18">
        <v>30</v>
      </c>
      <c r="E85" s="18">
        <v>15</v>
      </c>
      <c r="F85" s="18">
        <v>0</v>
      </c>
      <c r="G85" s="18">
        <f>H85-C85</f>
        <v>45</v>
      </c>
      <c r="H85" s="18">
        <f>I85*30</f>
        <v>90</v>
      </c>
      <c r="I85" s="18">
        <v>3</v>
      </c>
      <c r="J85" s="18" t="s">
        <v>19</v>
      </c>
      <c r="K85" s="73" t="str">
        <f>IF(A85=""," ",VLOOKUP(A85,'Профилиращ лист'!A:B,2,FALSE))</f>
        <v>СПЕ</v>
      </c>
      <c r="L85" s="24" t="s">
        <v>283</v>
      </c>
    </row>
    <row r="86" spans="1:12" ht="15" customHeight="1" x14ac:dyDescent="0.25">
      <c r="A86" s="12" t="s">
        <v>325</v>
      </c>
      <c r="B86" s="12">
        <v>60</v>
      </c>
      <c r="C86" s="18">
        <v>60</v>
      </c>
      <c r="D86" s="18">
        <v>30</v>
      </c>
      <c r="E86" s="18">
        <v>30</v>
      </c>
      <c r="F86" s="18">
        <f>C86-D86-E86</f>
        <v>0</v>
      </c>
      <c r="G86" s="18">
        <f t="shared" ref="G86:G91" si="21">H86-C86</f>
        <v>120</v>
      </c>
      <c r="H86" s="18">
        <f t="shared" ref="H86:H91" si="22">I86*30</f>
        <v>180</v>
      </c>
      <c r="I86" s="18">
        <v>6</v>
      </c>
      <c r="J86" s="19" t="s">
        <v>19</v>
      </c>
      <c r="K86" s="73" t="e">
        <f>IF(A86=""," ",VLOOKUP(A86,'Профилиращ лист'!A:B,2,FALSE))</f>
        <v>#N/A</v>
      </c>
    </row>
    <row r="87" spans="1:12" ht="15" customHeight="1" x14ac:dyDescent="0.25">
      <c r="A87" s="12" t="s">
        <v>326</v>
      </c>
      <c r="B87" s="12">
        <v>30</v>
      </c>
      <c r="C87" s="18">
        <v>30</v>
      </c>
      <c r="D87" s="18">
        <v>15</v>
      </c>
      <c r="E87" s="18">
        <v>15</v>
      </c>
      <c r="F87" s="18">
        <f>C87-D87-E87</f>
        <v>0</v>
      </c>
      <c r="G87" s="18">
        <f t="shared" si="21"/>
        <v>90</v>
      </c>
      <c r="H87" s="18">
        <f t="shared" si="22"/>
        <v>120</v>
      </c>
      <c r="I87" s="18">
        <v>4</v>
      </c>
      <c r="J87" s="19" t="s">
        <v>19</v>
      </c>
      <c r="K87" s="73" t="e">
        <f>IF(A87=""," ",VLOOKUP(A87,'Профилиращ лист'!A:B,2,FALSE))</f>
        <v>#N/A</v>
      </c>
    </row>
    <row r="88" spans="1:12" ht="15" customHeight="1" x14ac:dyDescent="0.25">
      <c r="A88" s="12" t="s">
        <v>67</v>
      </c>
      <c r="B88" s="18">
        <v>45</v>
      </c>
      <c r="C88" s="18">
        <v>45</v>
      </c>
      <c r="D88" s="18">
        <v>0</v>
      </c>
      <c r="E88" s="18">
        <v>0</v>
      </c>
      <c r="F88" s="18">
        <v>45</v>
      </c>
      <c r="G88" s="18">
        <f t="shared" si="21"/>
        <v>75</v>
      </c>
      <c r="H88" s="18">
        <f t="shared" si="22"/>
        <v>120</v>
      </c>
      <c r="I88" s="18">
        <v>4</v>
      </c>
      <c r="J88" s="18" t="s">
        <v>19</v>
      </c>
      <c r="K88" s="73" t="str">
        <f>IF(A88=""," ",VLOOKUP(A88,'Профилиращ лист'!A:B,2,FALSE))</f>
        <v>ПЕД</v>
      </c>
      <c r="L88" s="24" t="s">
        <v>155</v>
      </c>
    </row>
    <row r="89" spans="1:12" ht="15" customHeight="1" x14ac:dyDescent="0.25">
      <c r="A89" s="12" t="s">
        <v>327</v>
      </c>
      <c r="B89" s="12">
        <v>30</v>
      </c>
      <c r="C89" s="18">
        <v>30</v>
      </c>
      <c r="D89" s="18">
        <v>0</v>
      </c>
      <c r="E89" s="18">
        <v>0</v>
      </c>
      <c r="F89" s="18">
        <f>C89-D89-E89</f>
        <v>30</v>
      </c>
      <c r="G89" s="18">
        <f t="shared" si="21"/>
        <v>60</v>
      </c>
      <c r="H89" s="18">
        <f t="shared" si="22"/>
        <v>90</v>
      </c>
      <c r="I89" s="18">
        <v>3</v>
      </c>
      <c r="J89" s="19" t="s">
        <v>19</v>
      </c>
      <c r="K89" s="73" t="e">
        <f>IF(A89=""," ",VLOOKUP(A89,'Профилиращ лист'!A:B,2,FALSE))</f>
        <v>#N/A</v>
      </c>
    </row>
    <row r="90" spans="1:12" ht="15" customHeight="1" x14ac:dyDescent="0.25">
      <c r="A90" s="12" t="s">
        <v>456</v>
      </c>
      <c r="B90" s="12">
        <v>45</v>
      </c>
      <c r="C90" s="18">
        <v>45</v>
      </c>
      <c r="D90" s="18">
        <v>30</v>
      </c>
      <c r="E90" s="18">
        <v>15</v>
      </c>
      <c r="F90" s="18">
        <f>C90-D90-E90</f>
        <v>0</v>
      </c>
      <c r="G90" s="18">
        <f t="shared" si="21"/>
        <v>75</v>
      </c>
      <c r="H90" s="18">
        <f t="shared" si="22"/>
        <v>120</v>
      </c>
      <c r="I90" s="18">
        <v>4</v>
      </c>
      <c r="J90" s="19" t="s">
        <v>19</v>
      </c>
      <c r="K90" s="73" t="e">
        <f>IF(A90=""," ",VLOOKUP(A90,'Профилиращ лист'!A:B,2,FALSE))</f>
        <v>#N/A</v>
      </c>
    </row>
    <row r="91" spans="1:12" ht="15" customHeight="1" x14ac:dyDescent="0.25">
      <c r="A91" s="12" t="s">
        <v>323</v>
      </c>
      <c r="B91" s="12">
        <v>60</v>
      </c>
      <c r="C91" s="18">
        <v>60</v>
      </c>
      <c r="D91" s="18">
        <v>30</v>
      </c>
      <c r="E91" s="18">
        <v>30</v>
      </c>
      <c r="F91" s="18">
        <f>C91-D91-E91</f>
        <v>0</v>
      </c>
      <c r="G91" s="18">
        <f t="shared" si="21"/>
        <v>120</v>
      </c>
      <c r="H91" s="18">
        <f t="shared" si="22"/>
        <v>180</v>
      </c>
      <c r="I91" s="18">
        <v>6</v>
      </c>
      <c r="J91" s="19" t="s">
        <v>19</v>
      </c>
      <c r="K91" s="73" t="e">
        <f>IF(A91=""," ",VLOOKUP(A91,'Профилиращ лист'!A:B,2,FALSE))</f>
        <v>#N/A</v>
      </c>
    </row>
    <row r="92" spans="1:12" ht="14.1" customHeight="1" x14ac:dyDescent="0.25">
      <c r="B92" s="22">
        <f>SUM(B85:B91)</f>
        <v>300</v>
      </c>
      <c r="C92" s="22">
        <f>SUM(C85:C91)</f>
        <v>315</v>
      </c>
      <c r="D92" s="22">
        <f t="shared" ref="D92:I92" si="23">SUM(D85:D91)</f>
        <v>135</v>
      </c>
      <c r="E92" s="22">
        <f t="shared" si="23"/>
        <v>105</v>
      </c>
      <c r="F92" s="22">
        <f t="shared" si="23"/>
        <v>75</v>
      </c>
      <c r="G92" s="22">
        <f t="shared" si="23"/>
        <v>585</v>
      </c>
      <c r="H92" s="22">
        <f t="shared" si="23"/>
        <v>900</v>
      </c>
      <c r="I92" s="22">
        <f t="shared" si="23"/>
        <v>30</v>
      </c>
      <c r="J92" s="19"/>
    </row>
    <row r="93" spans="1:12" ht="14.1" customHeight="1" x14ac:dyDescent="0.25">
      <c r="A93" s="16" t="s">
        <v>68</v>
      </c>
      <c r="B93" s="16"/>
      <c r="J93" s="19"/>
    </row>
    <row r="94" spans="1:12" ht="14.1" customHeight="1" x14ac:dyDescent="0.25">
      <c r="A94" s="12" t="s">
        <v>69</v>
      </c>
      <c r="I94" s="18">
        <v>2</v>
      </c>
      <c r="J94" s="19" t="s">
        <v>19</v>
      </c>
      <c r="L94" s="24" t="s">
        <v>306</v>
      </c>
    </row>
    <row r="95" spans="1:12" ht="14.1" customHeight="1" x14ac:dyDescent="0.25">
      <c r="A95" s="12" t="s">
        <v>328</v>
      </c>
      <c r="I95" s="18">
        <v>2</v>
      </c>
      <c r="J95" s="19" t="s">
        <v>19</v>
      </c>
    </row>
    <row r="96" spans="1:12" ht="14.1" customHeight="1" x14ac:dyDescent="0.25">
      <c r="A96" s="12" t="s">
        <v>70</v>
      </c>
      <c r="I96" s="18">
        <v>3</v>
      </c>
      <c r="J96" s="19" t="s">
        <v>19</v>
      </c>
    </row>
    <row r="97" spans="1:10" ht="14.1" customHeight="1" x14ac:dyDescent="0.25">
      <c r="A97" s="12" t="s">
        <v>329</v>
      </c>
      <c r="I97" s="18">
        <v>3</v>
      </c>
      <c r="J97" s="19" t="s">
        <v>19</v>
      </c>
    </row>
    <row r="98" spans="1:10" ht="14.1" customHeight="1" x14ac:dyDescent="0.25">
      <c r="I98" s="25">
        <f>SUM(I94:I97)</f>
        <v>10</v>
      </c>
    </row>
    <row r="99" spans="1:10" ht="14.1" customHeight="1" x14ac:dyDescent="0.25">
      <c r="A99" s="26" t="s">
        <v>71</v>
      </c>
      <c r="B99" s="22">
        <f t="shared" ref="B99:H99" si="24">B92+B83+B72+B60+B49+B37+B25+B13</f>
        <v>2730</v>
      </c>
      <c r="C99" s="22">
        <f t="shared" si="24"/>
        <v>2985</v>
      </c>
      <c r="D99" s="22">
        <f t="shared" si="24"/>
        <v>1800</v>
      </c>
      <c r="E99" s="22">
        <f t="shared" si="24"/>
        <v>870</v>
      </c>
      <c r="F99" s="22">
        <f t="shared" si="24"/>
        <v>330</v>
      </c>
      <c r="G99" s="22">
        <f t="shared" si="24"/>
        <v>4215</v>
      </c>
      <c r="H99" s="22">
        <f t="shared" si="24"/>
        <v>7200</v>
      </c>
      <c r="I99" s="25">
        <f>I92+I83+I72+I60+I49+I37+I25+I13+I98</f>
        <v>250</v>
      </c>
    </row>
    <row r="100" spans="1:10" ht="15" customHeight="1" x14ac:dyDescent="0.25">
      <c r="C100" s="18">
        <f>C99/120</f>
        <v>24.875</v>
      </c>
      <c r="D100" s="18">
        <f t="shared" ref="D100:I100" si="25">D99/120</f>
        <v>15</v>
      </c>
      <c r="E100" s="18">
        <f t="shared" si="25"/>
        <v>7.25</v>
      </c>
      <c r="F100" s="18">
        <f t="shared" si="25"/>
        <v>2.75</v>
      </c>
      <c r="G100" s="18">
        <f t="shared" si="25"/>
        <v>35.125</v>
      </c>
      <c r="H100" s="18">
        <f t="shared" si="25"/>
        <v>60</v>
      </c>
      <c r="I100" s="8">
        <f t="shared" si="25"/>
        <v>2.0833333333333335</v>
      </c>
    </row>
  </sheetData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83" fitToHeight="2" orientation="portrait" r:id="rId1"/>
  <headerFooter alignWithMargins="0">
    <oddHeader>&amp;C&amp;14УЧЕБЕН ПЛАН: &amp;A</oddHeader>
  </headerFooter>
  <rowBreaks count="1" manualBreakCount="1">
    <brk id="49" max="9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theme="3" tint="-0.499984740745262"/>
  </sheetPr>
  <dimension ref="A1:O95"/>
  <sheetViews>
    <sheetView view="pageBreakPreview" topLeftCell="A34" zoomScale="96" zoomScaleNormal="100" zoomScaleSheetLayoutView="96" workbookViewId="0">
      <selection activeCell="AA54" sqref="AA54"/>
    </sheetView>
  </sheetViews>
  <sheetFormatPr defaultRowHeight="15" customHeight="1" x14ac:dyDescent="0.25"/>
  <cols>
    <col min="1" max="1" width="59" style="67" customWidth="1"/>
    <col min="2" max="2" width="3.7109375" style="67" hidden="1" customWidth="1"/>
    <col min="3" max="8" width="4.7109375" style="63" customWidth="1"/>
    <col min="9" max="9" width="3.7109375" style="64" customWidth="1"/>
    <col min="10" max="10" width="6.85546875" style="69" customWidth="1"/>
    <col min="11" max="16384" width="9.140625" style="66"/>
  </cols>
  <sheetData>
    <row r="1" spans="1:15" s="2" customFormat="1" ht="20.100000000000001" customHeight="1" x14ac:dyDescent="0.25">
      <c r="A1" s="61" t="s">
        <v>0</v>
      </c>
      <c r="B1" s="61" t="s">
        <v>162</v>
      </c>
      <c r="C1" s="62" t="s">
        <v>1</v>
      </c>
      <c r="D1" s="62" t="s">
        <v>2</v>
      </c>
      <c r="E1" s="62" t="s">
        <v>3</v>
      </c>
      <c r="F1" s="62" t="s">
        <v>4</v>
      </c>
      <c r="G1" s="62" t="s">
        <v>5</v>
      </c>
      <c r="H1" s="62" t="s">
        <v>6</v>
      </c>
      <c r="I1" s="62" t="s">
        <v>7</v>
      </c>
      <c r="J1" s="62" t="s">
        <v>8</v>
      </c>
    </row>
    <row r="2" spans="1:15" ht="20.100000000000001" customHeight="1" x14ac:dyDescent="0.25">
      <c r="A2" s="61" t="s">
        <v>9</v>
      </c>
      <c r="B2" s="61"/>
      <c r="J2" s="65"/>
    </row>
    <row r="3" spans="1:15" ht="20.100000000000001" customHeight="1" x14ac:dyDescent="0.25">
      <c r="A3" s="12" t="s">
        <v>13</v>
      </c>
      <c r="B3" s="18">
        <v>30</v>
      </c>
      <c r="C3" s="18">
        <v>30</v>
      </c>
      <c r="D3" s="18">
        <v>30</v>
      </c>
      <c r="E3" s="18">
        <v>0</v>
      </c>
      <c r="F3" s="18">
        <v>0</v>
      </c>
      <c r="G3" s="18">
        <f>H3-C3</f>
        <v>60</v>
      </c>
      <c r="H3" s="18">
        <f>I3*30</f>
        <v>90</v>
      </c>
      <c r="I3" s="18">
        <v>3</v>
      </c>
      <c r="J3" s="18" t="s">
        <v>19</v>
      </c>
      <c r="K3" s="66" t="s">
        <v>190</v>
      </c>
      <c r="O3" s="2" t="s">
        <v>12</v>
      </c>
    </row>
    <row r="4" spans="1:15" ht="20.100000000000001" customHeight="1" x14ac:dyDescent="0.25">
      <c r="A4" s="12" t="s">
        <v>16</v>
      </c>
      <c r="B4" s="18">
        <v>45</v>
      </c>
      <c r="C4" s="18">
        <v>45</v>
      </c>
      <c r="D4" s="18">
        <v>15</v>
      </c>
      <c r="E4" s="18">
        <v>30</v>
      </c>
      <c r="F4" s="18">
        <v>0</v>
      </c>
      <c r="G4" s="18">
        <f t="shared" ref="G4:G11" si="0">H4-C4</f>
        <v>75</v>
      </c>
      <c r="H4" s="18">
        <f t="shared" ref="H4:H11" si="1">I4*30</f>
        <v>120</v>
      </c>
      <c r="I4" s="18">
        <v>4</v>
      </c>
      <c r="J4" s="18" t="s">
        <v>14</v>
      </c>
      <c r="K4" s="66" t="s">
        <v>191</v>
      </c>
      <c r="O4" s="66">
        <f>SUMIF(A:A,"*практически*",C:C)</f>
        <v>750</v>
      </c>
    </row>
    <row r="5" spans="1:15" ht="20.100000000000001" customHeight="1" x14ac:dyDescent="0.25">
      <c r="A5" s="67" t="s">
        <v>330</v>
      </c>
      <c r="B5" s="18">
        <v>90</v>
      </c>
      <c r="C5" s="18">
        <v>105</v>
      </c>
      <c r="D5" s="18">
        <v>0</v>
      </c>
      <c r="E5" s="18">
        <v>0</v>
      </c>
      <c r="F5" s="18">
        <v>105</v>
      </c>
      <c r="G5" s="18">
        <f t="shared" si="0"/>
        <v>75</v>
      </c>
      <c r="H5" s="18">
        <f t="shared" si="1"/>
        <v>180</v>
      </c>
      <c r="I5" s="18">
        <v>6</v>
      </c>
      <c r="J5" s="18" t="s">
        <v>14</v>
      </c>
      <c r="K5" s="66" t="s">
        <v>192</v>
      </c>
    </row>
    <row r="6" spans="1:15" ht="20.100000000000001" customHeight="1" x14ac:dyDescent="0.25">
      <c r="A6" s="12" t="s">
        <v>15</v>
      </c>
      <c r="B6" s="18">
        <v>15</v>
      </c>
      <c r="C6" s="18">
        <v>30</v>
      </c>
      <c r="D6" s="18">
        <v>0</v>
      </c>
      <c r="E6" s="18">
        <v>30</v>
      </c>
      <c r="F6" s="18">
        <v>0</v>
      </c>
      <c r="G6" s="18">
        <f t="shared" si="0"/>
        <v>60</v>
      </c>
      <c r="H6" s="18">
        <f t="shared" si="1"/>
        <v>90</v>
      </c>
      <c r="I6" s="18">
        <v>3</v>
      </c>
      <c r="J6" s="18" t="s">
        <v>11</v>
      </c>
      <c r="K6" s="66" t="s">
        <v>195</v>
      </c>
    </row>
    <row r="7" spans="1:15" ht="20.100000000000001" customHeight="1" x14ac:dyDescent="0.25">
      <c r="A7" s="12" t="s">
        <v>185</v>
      </c>
      <c r="B7" s="18">
        <v>30</v>
      </c>
      <c r="C7" s="18">
        <v>30</v>
      </c>
      <c r="D7" s="18">
        <v>15</v>
      </c>
      <c r="E7" s="18">
        <v>15</v>
      </c>
      <c r="F7" s="18">
        <v>0</v>
      </c>
      <c r="G7" s="18">
        <f t="shared" si="0"/>
        <v>30</v>
      </c>
      <c r="H7" s="18">
        <f t="shared" si="1"/>
        <v>60</v>
      </c>
      <c r="I7" s="18">
        <v>2</v>
      </c>
      <c r="J7" s="18" t="s">
        <v>19</v>
      </c>
      <c r="K7" s="66" t="s">
        <v>241</v>
      </c>
    </row>
    <row r="8" spans="1:15" ht="20.100000000000001" customHeight="1" x14ac:dyDescent="0.25">
      <c r="A8" s="67" t="s">
        <v>18</v>
      </c>
      <c r="B8" s="18">
        <v>45</v>
      </c>
      <c r="C8" s="18">
        <v>60</v>
      </c>
      <c r="D8" s="18">
        <v>45</v>
      </c>
      <c r="E8" s="18">
        <v>15</v>
      </c>
      <c r="F8" s="18">
        <v>0</v>
      </c>
      <c r="G8" s="18">
        <f t="shared" si="0"/>
        <v>60</v>
      </c>
      <c r="H8" s="18">
        <f t="shared" si="1"/>
        <v>120</v>
      </c>
      <c r="I8" s="18">
        <v>4</v>
      </c>
      <c r="J8" s="18" t="s">
        <v>19</v>
      </c>
      <c r="K8" s="66" t="s">
        <v>196</v>
      </c>
    </row>
    <row r="9" spans="1:15" ht="20.100000000000001" customHeight="1" x14ac:dyDescent="0.25">
      <c r="A9" s="67" t="s">
        <v>20</v>
      </c>
      <c r="B9" s="18">
        <v>45</v>
      </c>
      <c r="C9" s="18">
        <v>60</v>
      </c>
      <c r="D9" s="18">
        <v>45</v>
      </c>
      <c r="E9" s="18">
        <v>15</v>
      </c>
      <c r="F9" s="18">
        <v>0</v>
      </c>
      <c r="G9" s="18">
        <f t="shared" si="0"/>
        <v>60</v>
      </c>
      <c r="H9" s="18">
        <f t="shared" si="1"/>
        <v>120</v>
      </c>
      <c r="I9" s="18">
        <v>4</v>
      </c>
      <c r="J9" s="18" t="s">
        <v>19</v>
      </c>
      <c r="K9" s="66" t="s">
        <v>197</v>
      </c>
    </row>
    <row r="10" spans="1:15" ht="20.100000000000001" customHeight="1" x14ac:dyDescent="0.25">
      <c r="A10" s="12" t="s">
        <v>83</v>
      </c>
      <c r="B10" s="18">
        <v>15</v>
      </c>
      <c r="C10" s="18">
        <v>30</v>
      </c>
      <c r="D10" s="18">
        <v>0</v>
      </c>
      <c r="E10" s="18">
        <v>0</v>
      </c>
      <c r="F10" s="18">
        <v>30</v>
      </c>
      <c r="G10" s="18">
        <f t="shared" si="0"/>
        <v>30</v>
      </c>
      <c r="H10" s="18">
        <f t="shared" si="1"/>
        <v>60</v>
      </c>
      <c r="I10" s="18">
        <v>2</v>
      </c>
      <c r="J10" s="18" t="s">
        <v>11</v>
      </c>
      <c r="K10" s="66" t="s">
        <v>198</v>
      </c>
    </row>
    <row r="11" spans="1:15" ht="20.100000000000001" customHeight="1" x14ac:dyDescent="0.25">
      <c r="A11" s="12" t="s">
        <v>208</v>
      </c>
      <c r="B11" s="18">
        <v>15</v>
      </c>
      <c r="C11" s="18">
        <v>15</v>
      </c>
      <c r="D11" s="18">
        <v>0</v>
      </c>
      <c r="E11" s="18">
        <v>0</v>
      </c>
      <c r="F11" s="18">
        <v>15</v>
      </c>
      <c r="G11" s="18">
        <f t="shared" si="0"/>
        <v>45</v>
      </c>
      <c r="H11" s="18">
        <f t="shared" si="1"/>
        <v>60</v>
      </c>
      <c r="I11" s="18">
        <v>2</v>
      </c>
      <c r="J11" s="18" t="s">
        <v>11</v>
      </c>
      <c r="K11" s="66" t="s">
        <v>150</v>
      </c>
    </row>
    <row r="12" spans="1:15" ht="20.100000000000001" customHeight="1" x14ac:dyDescent="0.25">
      <c r="B12" s="68">
        <f t="shared" ref="B12:H12" si="2">SUM(B3:B11)</f>
        <v>330</v>
      </c>
      <c r="C12" s="68">
        <f t="shared" si="2"/>
        <v>405</v>
      </c>
      <c r="D12" s="68">
        <f t="shared" si="2"/>
        <v>150</v>
      </c>
      <c r="E12" s="68">
        <f t="shared" si="2"/>
        <v>105</v>
      </c>
      <c r="F12" s="68">
        <f t="shared" si="2"/>
        <v>150</v>
      </c>
      <c r="G12" s="68">
        <f t="shared" si="2"/>
        <v>495</v>
      </c>
      <c r="H12" s="68">
        <f t="shared" si="2"/>
        <v>900</v>
      </c>
      <c r="I12" s="68">
        <f>SUM(I3:I11)</f>
        <v>30</v>
      </c>
      <c r="J12" s="65"/>
    </row>
    <row r="13" spans="1:15" ht="20.100000000000001" customHeight="1" x14ac:dyDescent="0.25">
      <c r="A13" s="61" t="s">
        <v>21</v>
      </c>
      <c r="B13" s="61"/>
      <c r="J13" s="65"/>
    </row>
    <row r="14" spans="1:15" ht="20.100000000000001" customHeight="1" x14ac:dyDescent="0.25">
      <c r="A14" s="12" t="s">
        <v>23</v>
      </c>
      <c r="B14" s="18">
        <v>45</v>
      </c>
      <c r="C14" s="18">
        <v>60</v>
      </c>
      <c r="D14" s="18">
        <v>45</v>
      </c>
      <c r="E14" s="18">
        <v>15</v>
      </c>
      <c r="F14" s="18">
        <v>0</v>
      </c>
      <c r="G14" s="18">
        <f>H14-C14</f>
        <v>90</v>
      </c>
      <c r="H14" s="18">
        <f>I14*30</f>
        <v>150</v>
      </c>
      <c r="I14" s="18">
        <v>5</v>
      </c>
      <c r="J14" s="18" t="s">
        <v>19</v>
      </c>
      <c r="K14" s="66" t="s">
        <v>201</v>
      </c>
    </row>
    <row r="15" spans="1:15" ht="20.100000000000001" customHeight="1" x14ac:dyDescent="0.25">
      <c r="A15" s="12" t="s">
        <v>16</v>
      </c>
      <c r="B15" s="18">
        <v>30</v>
      </c>
      <c r="C15" s="18">
        <v>45</v>
      </c>
      <c r="D15" s="18">
        <v>15</v>
      </c>
      <c r="E15" s="18">
        <v>30</v>
      </c>
      <c r="F15" s="18">
        <v>0</v>
      </c>
      <c r="G15" s="18">
        <f t="shared" ref="G15:G21" si="3">H15-C15</f>
        <v>75</v>
      </c>
      <c r="H15" s="18">
        <f t="shared" ref="H15:H21" si="4">I15*30</f>
        <v>120</v>
      </c>
      <c r="I15" s="18">
        <v>4</v>
      </c>
      <c r="J15" s="18" t="s">
        <v>19</v>
      </c>
      <c r="K15" s="66" t="s">
        <v>202</v>
      </c>
    </row>
    <row r="16" spans="1:15" ht="20.100000000000001" customHeight="1" x14ac:dyDescent="0.25">
      <c r="A16" s="12" t="s">
        <v>76</v>
      </c>
      <c r="B16" s="18">
        <v>30</v>
      </c>
      <c r="C16" s="18">
        <v>30</v>
      </c>
      <c r="D16" s="18">
        <v>30</v>
      </c>
      <c r="E16" s="18">
        <v>0</v>
      </c>
      <c r="F16" s="18">
        <v>0</v>
      </c>
      <c r="G16" s="18">
        <f t="shared" si="3"/>
        <v>30</v>
      </c>
      <c r="H16" s="18">
        <f t="shared" si="4"/>
        <v>60</v>
      </c>
      <c r="I16" s="18">
        <v>2</v>
      </c>
      <c r="J16" s="18" t="s">
        <v>19</v>
      </c>
      <c r="K16" s="66" t="s">
        <v>203</v>
      </c>
    </row>
    <row r="17" spans="1:12" ht="20.100000000000001" customHeight="1" x14ac:dyDescent="0.25">
      <c r="A17" s="67" t="s">
        <v>330</v>
      </c>
      <c r="B17" s="18">
        <v>90</v>
      </c>
      <c r="C17" s="18">
        <v>105</v>
      </c>
      <c r="D17" s="18">
        <v>0</v>
      </c>
      <c r="E17" s="18">
        <v>0</v>
      </c>
      <c r="F17" s="18">
        <v>105</v>
      </c>
      <c r="G17" s="18">
        <f t="shared" si="3"/>
        <v>105</v>
      </c>
      <c r="H17" s="18">
        <f t="shared" si="4"/>
        <v>210</v>
      </c>
      <c r="I17" s="18">
        <v>7</v>
      </c>
      <c r="J17" s="18" t="s">
        <v>19</v>
      </c>
      <c r="K17" s="66" t="s">
        <v>204</v>
      </c>
    </row>
    <row r="18" spans="1:12" ht="20.100000000000001" customHeight="1" x14ac:dyDescent="0.25">
      <c r="A18" s="12" t="s">
        <v>32</v>
      </c>
      <c r="B18" s="18">
        <v>30</v>
      </c>
      <c r="C18" s="18">
        <v>45</v>
      </c>
      <c r="D18" s="18">
        <v>30</v>
      </c>
      <c r="E18" s="18">
        <v>15</v>
      </c>
      <c r="F18" s="18">
        <v>0</v>
      </c>
      <c r="G18" s="18">
        <f t="shared" si="3"/>
        <v>45</v>
      </c>
      <c r="H18" s="18">
        <f t="shared" si="4"/>
        <v>90</v>
      </c>
      <c r="I18" s="18">
        <v>3</v>
      </c>
      <c r="J18" s="18" t="s">
        <v>19</v>
      </c>
      <c r="K18" s="66" t="s">
        <v>219</v>
      </c>
    </row>
    <row r="19" spans="1:12" ht="20.100000000000001" customHeight="1" x14ac:dyDescent="0.25">
      <c r="A19" s="67" t="s">
        <v>334</v>
      </c>
      <c r="B19" s="18">
        <v>30</v>
      </c>
      <c r="C19" s="18">
        <v>45</v>
      </c>
      <c r="D19" s="18">
        <v>30</v>
      </c>
      <c r="E19" s="18">
        <v>15</v>
      </c>
      <c r="F19" s="18">
        <v>0</v>
      </c>
      <c r="G19" s="18">
        <f t="shared" si="3"/>
        <v>45</v>
      </c>
      <c r="H19" s="18">
        <f t="shared" si="4"/>
        <v>90</v>
      </c>
      <c r="I19" s="18">
        <v>3</v>
      </c>
      <c r="J19" s="18" t="s">
        <v>19</v>
      </c>
      <c r="K19" s="66" t="s">
        <v>218</v>
      </c>
    </row>
    <row r="20" spans="1:12" ht="20.100000000000001" customHeight="1" x14ac:dyDescent="0.25">
      <c r="A20" s="12" t="s">
        <v>115</v>
      </c>
      <c r="B20" s="18">
        <v>15</v>
      </c>
      <c r="C20" s="18">
        <v>30</v>
      </c>
      <c r="D20" s="18">
        <v>0</v>
      </c>
      <c r="E20" s="18">
        <v>0</v>
      </c>
      <c r="F20" s="18">
        <v>30</v>
      </c>
      <c r="G20" s="18">
        <f t="shared" si="3"/>
        <v>60</v>
      </c>
      <c r="H20" s="18">
        <f t="shared" si="4"/>
        <v>90</v>
      </c>
      <c r="I20" s="18">
        <v>3</v>
      </c>
      <c r="J20" s="18" t="s">
        <v>11</v>
      </c>
      <c r="K20" s="66" t="s">
        <v>207</v>
      </c>
    </row>
    <row r="21" spans="1:12" ht="20.100000000000001" customHeight="1" x14ac:dyDescent="0.25">
      <c r="A21" s="67" t="s">
        <v>332</v>
      </c>
      <c r="B21" s="18">
        <v>30</v>
      </c>
      <c r="C21" s="18">
        <v>30</v>
      </c>
      <c r="D21" s="18">
        <v>30</v>
      </c>
      <c r="E21" s="18">
        <v>0</v>
      </c>
      <c r="F21" s="18">
        <v>0</v>
      </c>
      <c r="G21" s="18">
        <f t="shared" si="3"/>
        <v>60</v>
      </c>
      <c r="H21" s="18">
        <f t="shared" si="4"/>
        <v>90</v>
      </c>
      <c r="I21" s="18">
        <v>3</v>
      </c>
      <c r="J21" s="18" t="s">
        <v>19</v>
      </c>
      <c r="K21" s="66" t="s">
        <v>193</v>
      </c>
    </row>
    <row r="22" spans="1:12" ht="20.100000000000001" customHeight="1" x14ac:dyDescent="0.25">
      <c r="A22" s="12" t="s">
        <v>27</v>
      </c>
      <c r="B22" s="18">
        <v>30</v>
      </c>
      <c r="C22" s="18">
        <v>30</v>
      </c>
      <c r="D22" s="18">
        <v>0</v>
      </c>
      <c r="E22" s="18">
        <v>0</v>
      </c>
      <c r="F22" s="18">
        <v>30</v>
      </c>
      <c r="G22" s="18">
        <v>0</v>
      </c>
      <c r="H22" s="18">
        <v>0</v>
      </c>
      <c r="I22" s="18">
        <v>0</v>
      </c>
      <c r="J22" s="18" t="s">
        <v>14</v>
      </c>
      <c r="K22" s="66" t="s">
        <v>209</v>
      </c>
    </row>
    <row r="23" spans="1:12" ht="20.100000000000001" customHeight="1" x14ac:dyDescent="0.25">
      <c r="B23" s="68">
        <f t="shared" ref="B23:I23" si="5">SUM(B14:B21)</f>
        <v>300</v>
      </c>
      <c r="C23" s="68">
        <f t="shared" si="5"/>
        <v>390</v>
      </c>
      <c r="D23" s="68">
        <f t="shared" si="5"/>
        <v>180</v>
      </c>
      <c r="E23" s="68">
        <f t="shared" si="5"/>
        <v>75</v>
      </c>
      <c r="F23" s="68">
        <f t="shared" si="5"/>
        <v>135</v>
      </c>
      <c r="G23" s="68">
        <f t="shared" si="5"/>
        <v>510</v>
      </c>
      <c r="H23" s="68">
        <f t="shared" si="5"/>
        <v>900</v>
      </c>
      <c r="I23" s="68">
        <f t="shared" si="5"/>
        <v>30</v>
      </c>
      <c r="J23" s="65"/>
    </row>
    <row r="24" spans="1:12" ht="20.100000000000001" customHeight="1" x14ac:dyDescent="0.25">
      <c r="A24" s="61" t="s">
        <v>599</v>
      </c>
      <c r="B24" s="61"/>
      <c r="J24" s="65"/>
    </row>
    <row r="25" spans="1:12" ht="20.100000000000001" customHeight="1" x14ac:dyDescent="0.25">
      <c r="A25" s="12" t="s">
        <v>431</v>
      </c>
      <c r="B25" s="18">
        <v>15</v>
      </c>
      <c r="C25" s="18">
        <v>30</v>
      </c>
      <c r="D25" s="18">
        <v>30</v>
      </c>
      <c r="E25" s="18">
        <v>0</v>
      </c>
      <c r="F25" s="18">
        <v>0</v>
      </c>
      <c r="G25" s="18">
        <f>H25-C25</f>
        <v>60</v>
      </c>
      <c r="H25" s="18">
        <f>I25*30</f>
        <v>90</v>
      </c>
      <c r="I25" s="18">
        <v>3</v>
      </c>
      <c r="J25" s="18" t="s">
        <v>19</v>
      </c>
      <c r="K25" s="66" t="s">
        <v>213</v>
      </c>
    </row>
    <row r="26" spans="1:12" ht="20.100000000000001" customHeight="1" x14ac:dyDescent="0.25">
      <c r="A26" s="67" t="s">
        <v>33</v>
      </c>
      <c r="B26" s="18">
        <v>30</v>
      </c>
      <c r="C26" s="18">
        <v>30</v>
      </c>
      <c r="D26" s="18">
        <v>30</v>
      </c>
      <c r="E26" s="18">
        <v>0</v>
      </c>
      <c r="F26" s="18">
        <v>0</v>
      </c>
      <c r="G26" s="18">
        <f t="shared" ref="G26:G32" si="6">H26-C26</f>
        <v>60</v>
      </c>
      <c r="H26" s="18">
        <f t="shared" ref="H26:H33" si="7">I26*30</f>
        <v>90</v>
      </c>
      <c r="I26" s="18">
        <v>3</v>
      </c>
      <c r="J26" s="18" t="s">
        <v>14</v>
      </c>
      <c r="K26" s="66" t="s">
        <v>212</v>
      </c>
    </row>
    <row r="27" spans="1:12" ht="20.100000000000001" customHeight="1" x14ac:dyDescent="0.25">
      <c r="A27" s="67" t="s">
        <v>333</v>
      </c>
      <c r="B27" s="18">
        <v>30</v>
      </c>
      <c r="C27" s="18">
        <v>30</v>
      </c>
      <c r="D27" s="18">
        <v>15</v>
      </c>
      <c r="E27" s="18">
        <v>15</v>
      </c>
      <c r="F27" s="18">
        <v>0</v>
      </c>
      <c r="G27" s="18">
        <f t="shared" si="6"/>
        <v>60</v>
      </c>
      <c r="H27" s="18">
        <f t="shared" si="7"/>
        <v>90</v>
      </c>
      <c r="I27" s="18">
        <v>3</v>
      </c>
      <c r="J27" s="18" t="s">
        <v>19</v>
      </c>
      <c r="K27" s="66" t="s">
        <v>215</v>
      </c>
    </row>
    <row r="28" spans="1:12" ht="20.100000000000001" customHeight="1" x14ac:dyDescent="0.25">
      <c r="A28" s="12" t="s">
        <v>35</v>
      </c>
      <c r="B28" s="18">
        <v>60</v>
      </c>
      <c r="C28" s="18">
        <v>60</v>
      </c>
      <c r="D28" s="18">
        <v>45</v>
      </c>
      <c r="E28" s="18">
        <v>15</v>
      </c>
      <c r="F28" s="18">
        <v>0</v>
      </c>
      <c r="G28" s="18">
        <f t="shared" si="6"/>
        <v>60</v>
      </c>
      <c r="H28" s="18">
        <f t="shared" si="7"/>
        <v>120</v>
      </c>
      <c r="I28" s="18">
        <v>4</v>
      </c>
      <c r="J28" s="18" t="s">
        <v>19</v>
      </c>
      <c r="K28" s="66" t="s">
        <v>138</v>
      </c>
    </row>
    <row r="29" spans="1:12" ht="20.100000000000001" customHeight="1" x14ac:dyDescent="0.25">
      <c r="A29" s="67" t="s">
        <v>330</v>
      </c>
      <c r="B29" s="18">
        <v>90</v>
      </c>
      <c r="C29" s="18">
        <v>105</v>
      </c>
      <c r="D29" s="18">
        <v>0</v>
      </c>
      <c r="E29" s="18">
        <v>0</v>
      </c>
      <c r="F29" s="18">
        <v>105</v>
      </c>
      <c r="G29" s="18">
        <f t="shared" si="6"/>
        <v>135</v>
      </c>
      <c r="H29" s="18">
        <f t="shared" si="7"/>
        <v>240</v>
      </c>
      <c r="I29" s="18">
        <v>8</v>
      </c>
      <c r="J29" s="18" t="s">
        <v>14</v>
      </c>
      <c r="K29" s="66" t="s">
        <v>217</v>
      </c>
    </row>
    <row r="30" spans="1:12" ht="20.100000000000001" customHeight="1" x14ac:dyDescent="0.25">
      <c r="A30" s="12" t="s">
        <v>30</v>
      </c>
      <c r="B30" s="18">
        <v>45</v>
      </c>
      <c r="C30" s="18">
        <v>45</v>
      </c>
      <c r="D30" s="18">
        <v>45</v>
      </c>
      <c r="E30" s="18">
        <v>0</v>
      </c>
      <c r="F30" s="18">
        <v>0</v>
      </c>
      <c r="G30" s="18">
        <f t="shared" si="6"/>
        <v>45</v>
      </c>
      <c r="H30" s="18">
        <f t="shared" si="7"/>
        <v>90</v>
      </c>
      <c r="I30" s="18">
        <v>3</v>
      </c>
      <c r="J30" s="18" t="s">
        <v>19</v>
      </c>
      <c r="K30" s="66" t="s">
        <v>139</v>
      </c>
    </row>
    <row r="31" spans="1:12" ht="20.100000000000001" customHeight="1" x14ac:dyDescent="0.25">
      <c r="A31" s="12" t="s">
        <v>26</v>
      </c>
      <c r="B31" s="18">
        <v>30</v>
      </c>
      <c r="C31" s="18">
        <v>45</v>
      </c>
      <c r="D31" s="18">
        <v>30</v>
      </c>
      <c r="E31" s="18">
        <v>15</v>
      </c>
      <c r="F31" s="18">
        <v>0</v>
      </c>
      <c r="G31" s="18">
        <f t="shared" si="6"/>
        <v>45</v>
      </c>
      <c r="H31" s="18">
        <f t="shared" si="7"/>
        <v>90</v>
      </c>
      <c r="I31" s="18">
        <v>3</v>
      </c>
      <c r="J31" s="18" t="s">
        <v>19</v>
      </c>
      <c r="K31" s="66" t="s">
        <v>206</v>
      </c>
    </row>
    <row r="32" spans="1:12" ht="20.100000000000001" customHeight="1" x14ac:dyDescent="0.25">
      <c r="A32" s="67" t="s">
        <v>331</v>
      </c>
      <c r="B32" s="18">
        <v>30</v>
      </c>
      <c r="C32" s="18">
        <v>45</v>
      </c>
      <c r="D32" s="18">
        <v>30</v>
      </c>
      <c r="E32" s="18">
        <v>15</v>
      </c>
      <c r="F32" s="18">
        <v>0</v>
      </c>
      <c r="G32" s="18">
        <f t="shared" si="6"/>
        <v>45</v>
      </c>
      <c r="H32" s="18">
        <f t="shared" si="7"/>
        <v>90</v>
      </c>
      <c r="I32" s="18">
        <v>3</v>
      </c>
      <c r="J32" s="18" t="s">
        <v>19</v>
      </c>
      <c r="K32" s="66" t="s">
        <v>205</v>
      </c>
      <c r="L32" s="66" t="s">
        <v>506</v>
      </c>
    </row>
    <row r="33" spans="1:11" ht="20.100000000000001" customHeight="1" x14ac:dyDescent="0.25">
      <c r="A33" s="12" t="s">
        <v>27</v>
      </c>
      <c r="B33" s="18">
        <v>30</v>
      </c>
      <c r="C33" s="18">
        <v>30</v>
      </c>
      <c r="D33" s="18">
        <v>0</v>
      </c>
      <c r="E33" s="18">
        <v>0</v>
      </c>
      <c r="F33" s="18">
        <v>30</v>
      </c>
      <c r="G33" s="18">
        <v>0</v>
      </c>
      <c r="H33" s="18">
        <f t="shared" si="7"/>
        <v>0</v>
      </c>
      <c r="I33" s="18">
        <v>0</v>
      </c>
      <c r="J33" s="18" t="s">
        <v>14</v>
      </c>
      <c r="K33" s="66" t="s">
        <v>209</v>
      </c>
    </row>
    <row r="34" spans="1:11" ht="20.100000000000001" customHeight="1" x14ac:dyDescent="0.25">
      <c r="B34" s="68">
        <f t="shared" ref="B34:H34" si="8">SUM(B26:B32)</f>
        <v>315</v>
      </c>
      <c r="C34" s="68">
        <f t="shared" si="8"/>
        <v>360</v>
      </c>
      <c r="D34" s="68">
        <f t="shared" si="8"/>
        <v>195</v>
      </c>
      <c r="E34" s="68">
        <f t="shared" si="8"/>
        <v>60</v>
      </c>
      <c r="F34" s="68">
        <f t="shared" si="8"/>
        <v>105</v>
      </c>
      <c r="G34" s="68">
        <f t="shared" si="8"/>
        <v>450</v>
      </c>
      <c r="H34" s="68">
        <f t="shared" si="8"/>
        <v>810</v>
      </c>
      <c r="I34" s="68">
        <f>SUM(I25:I32)</f>
        <v>30</v>
      </c>
      <c r="J34" s="65"/>
    </row>
    <row r="35" spans="1:11" ht="20.100000000000001" customHeight="1" x14ac:dyDescent="0.25">
      <c r="A35" s="61" t="s">
        <v>37</v>
      </c>
      <c r="B35" s="61"/>
      <c r="I35" s="63"/>
      <c r="J35" s="65"/>
    </row>
    <row r="36" spans="1:11" ht="20.100000000000001" customHeight="1" x14ac:dyDescent="0.25">
      <c r="A36" s="12" t="s">
        <v>141</v>
      </c>
      <c r="B36" s="18">
        <v>45</v>
      </c>
      <c r="C36" s="18">
        <v>45</v>
      </c>
      <c r="D36" s="18">
        <v>30</v>
      </c>
      <c r="E36" s="18">
        <v>15</v>
      </c>
      <c r="F36" s="18">
        <v>0</v>
      </c>
      <c r="G36" s="18">
        <f>H36-C36</f>
        <v>75</v>
      </c>
      <c r="H36" s="18">
        <f>I36*30</f>
        <v>120</v>
      </c>
      <c r="I36" s="18">
        <v>4</v>
      </c>
      <c r="J36" s="18" t="s">
        <v>14</v>
      </c>
      <c r="K36" s="66" t="s">
        <v>223</v>
      </c>
    </row>
    <row r="37" spans="1:11" ht="20.100000000000001" customHeight="1" x14ac:dyDescent="0.25">
      <c r="A37" s="12" t="s">
        <v>33</v>
      </c>
      <c r="B37" s="18">
        <v>30</v>
      </c>
      <c r="C37" s="18">
        <v>45</v>
      </c>
      <c r="D37" s="18">
        <v>30</v>
      </c>
      <c r="E37" s="18">
        <v>15</v>
      </c>
      <c r="F37" s="18">
        <v>0</v>
      </c>
      <c r="G37" s="18">
        <f t="shared" ref="G37:G43" si="9">H37-C37</f>
        <v>45</v>
      </c>
      <c r="H37" s="18">
        <f t="shared" ref="H37:H43" si="10">I37*30</f>
        <v>90</v>
      </c>
      <c r="I37" s="18">
        <v>3</v>
      </c>
      <c r="J37" s="18" t="s">
        <v>19</v>
      </c>
      <c r="K37" s="66" t="s">
        <v>212</v>
      </c>
    </row>
    <row r="38" spans="1:11" ht="20.100000000000001" customHeight="1" x14ac:dyDescent="0.25">
      <c r="A38" s="12" t="s">
        <v>66</v>
      </c>
      <c r="B38" s="12">
        <v>30</v>
      </c>
      <c r="C38" s="18">
        <v>45</v>
      </c>
      <c r="D38" s="18">
        <v>30</v>
      </c>
      <c r="E38" s="18">
        <v>15</v>
      </c>
      <c r="F38" s="18">
        <f>C38-D38-E38</f>
        <v>0</v>
      </c>
      <c r="G38" s="18">
        <f t="shared" si="9"/>
        <v>45</v>
      </c>
      <c r="H38" s="18">
        <f t="shared" si="10"/>
        <v>90</v>
      </c>
      <c r="I38" s="18">
        <v>3</v>
      </c>
      <c r="J38" s="18" t="s">
        <v>19</v>
      </c>
      <c r="K38" s="66" t="s">
        <v>225</v>
      </c>
    </row>
    <row r="39" spans="1:11" ht="20.100000000000001" customHeight="1" x14ac:dyDescent="0.25">
      <c r="A39" s="67" t="s">
        <v>333</v>
      </c>
      <c r="B39" s="18">
        <v>30</v>
      </c>
      <c r="C39" s="18">
        <v>30</v>
      </c>
      <c r="D39" s="18">
        <v>15</v>
      </c>
      <c r="E39" s="18">
        <v>15</v>
      </c>
      <c r="F39" s="18">
        <v>0</v>
      </c>
      <c r="G39" s="18">
        <f t="shared" si="9"/>
        <v>90</v>
      </c>
      <c r="H39" s="18">
        <f t="shared" si="10"/>
        <v>120</v>
      </c>
      <c r="I39" s="18">
        <v>4</v>
      </c>
      <c r="J39" s="18" t="s">
        <v>19</v>
      </c>
      <c r="K39" s="66" t="s">
        <v>226</v>
      </c>
    </row>
    <row r="40" spans="1:11" ht="20.100000000000001" customHeight="1" x14ac:dyDescent="0.25">
      <c r="A40" s="67" t="s">
        <v>330</v>
      </c>
      <c r="B40" s="18">
        <v>90</v>
      </c>
      <c r="C40" s="18">
        <v>75</v>
      </c>
      <c r="D40" s="18">
        <v>0</v>
      </c>
      <c r="E40" s="18">
        <v>0</v>
      </c>
      <c r="F40" s="18">
        <v>75</v>
      </c>
      <c r="G40" s="18">
        <f t="shared" si="9"/>
        <v>165</v>
      </c>
      <c r="H40" s="18">
        <f t="shared" si="10"/>
        <v>240</v>
      </c>
      <c r="I40" s="18">
        <v>8</v>
      </c>
      <c r="J40" s="18" t="s">
        <v>19</v>
      </c>
      <c r="K40" s="66" t="s">
        <v>228</v>
      </c>
    </row>
    <row r="41" spans="1:11" ht="17.100000000000001" customHeight="1" x14ac:dyDescent="0.25">
      <c r="A41" s="12" t="s">
        <v>142</v>
      </c>
      <c r="B41" s="18">
        <v>60</v>
      </c>
      <c r="C41" s="18">
        <v>60</v>
      </c>
      <c r="D41" s="18">
        <v>60</v>
      </c>
      <c r="E41" s="18">
        <v>0</v>
      </c>
      <c r="F41" s="18">
        <v>0</v>
      </c>
      <c r="G41" s="18">
        <f t="shared" si="9"/>
        <v>60</v>
      </c>
      <c r="H41" s="18">
        <f t="shared" si="10"/>
        <v>120</v>
      </c>
      <c r="I41" s="18">
        <v>4</v>
      </c>
      <c r="J41" s="18" t="s">
        <v>19</v>
      </c>
      <c r="K41" s="66" t="s">
        <v>229</v>
      </c>
    </row>
    <row r="42" spans="1:11" ht="17.100000000000001" customHeight="1" x14ac:dyDescent="0.25">
      <c r="A42" s="12" t="s">
        <v>41</v>
      </c>
      <c r="B42" s="18">
        <v>30</v>
      </c>
      <c r="C42" s="18">
        <v>45</v>
      </c>
      <c r="D42" s="18">
        <v>30</v>
      </c>
      <c r="E42" s="18">
        <v>15</v>
      </c>
      <c r="F42" s="18">
        <v>0</v>
      </c>
      <c r="G42" s="18">
        <f t="shared" si="9"/>
        <v>15</v>
      </c>
      <c r="H42" s="18">
        <f t="shared" si="10"/>
        <v>60</v>
      </c>
      <c r="I42" s="18">
        <v>2</v>
      </c>
      <c r="J42" s="18" t="s">
        <v>14</v>
      </c>
      <c r="K42" s="66" t="s">
        <v>232</v>
      </c>
    </row>
    <row r="43" spans="1:11" ht="17.100000000000001" customHeight="1" x14ac:dyDescent="0.25">
      <c r="A43" s="67" t="s">
        <v>335</v>
      </c>
      <c r="B43" s="18">
        <v>30</v>
      </c>
      <c r="C43" s="18">
        <v>30</v>
      </c>
      <c r="D43" s="18">
        <v>15</v>
      </c>
      <c r="E43" s="18">
        <v>15</v>
      </c>
      <c r="F43" s="18">
        <v>0</v>
      </c>
      <c r="G43" s="18">
        <f t="shared" si="9"/>
        <v>60</v>
      </c>
      <c r="H43" s="18">
        <f t="shared" si="10"/>
        <v>90</v>
      </c>
      <c r="I43" s="18">
        <v>3</v>
      </c>
      <c r="J43" s="18" t="s">
        <v>14</v>
      </c>
      <c r="K43" s="66" t="s">
        <v>230</v>
      </c>
    </row>
    <row r="44" spans="1:11" ht="17.100000000000001" customHeight="1" x14ac:dyDescent="0.25">
      <c r="B44" s="68">
        <f t="shared" ref="B44:H44" si="11">SUM(B36:B43)</f>
        <v>345</v>
      </c>
      <c r="C44" s="68">
        <f t="shared" si="11"/>
        <v>375</v>
      </c>
      <c r="D44" s="68">
        <f t="shared" si="11"/>
        <v>210</v>
      </c>
      <c r="E44" s="68">
        <f t="shared" si="11"/>
        <v>90</v>
      </c>
      <c r="F44" s="68">
        <f t="shared" si="11"/>
        <v>75</v>
      </c>
      <c r="G44" s="68">
        <f t="shared" si="11"/>
        <v>555</v>
      </c>
      <c r="H44" s="68">
        <f t="shared" si="11"/>
        <v>930</v>
      </c>
      <c r="I44" s="68">
        <f>SUM(I36:I43)</f>
        <v>31</v>
      </c>
      <c r="J44" s="65"/>
    </row>
    <row r="45" spans="1:11" ht="17.100000000000001" customHeight="1" x14ac:dyDescent="0.25">
      <c r="A45" s="61" t="s">
        <v>0</v>
      </c>
      <c r="B45" s="61" t="s">
        <v>162</v>
      </c>
      <c r="C45" s="62" t="s">
        <v>1</v>
      </c>
      <c r="D45" s="62" t="s">
        <v>2</v>
      </c>
      <c r="E45" s="62" t="s">
        <v>3</v>
      </c>
      <c r="F45" s="62" t="s">
        <v>4</v>
      </c>
      <c r="G45" s="62" t="s">
        <v>5</v>
      </c>
      <c r="H45" s="62" t="s">
        <v>6</v>
      </c>
      <c r="I45" s="62" t="s">
        <v>7</v>
      </c>
      <c r="J45" s="62" t="s">
        <v>8</v>
      </c>
    </row>
    <row r="46" spans="1:11" ht="15" customHeight="1" x14ac:dyDescent="0.25">
      <c r="A46" s="61" t="s">
        <v>42</v>
      </c>
      <c r="B46" s="61"/>
      <c r="J46" s="65"/>
    </row>
    <row r="47" spans="1:11" ht="15" customHeight="1" x14ac:dyDescent="0.25">
      <c r="A47" s="12" t="s">
        <v>141</v>
      </c>
      <c r="B47" s="18">
        <v>30</v>
      </c>
      <c r="C47" s="18">
        <v>60</v>
      </c>
      <c r="D47" s="18">
        <v>30</v>
      </c>
      <c r="E47" s="18">
        <v>30</v>
      </c>
      <c r="F47" s="18">
        <v>0</v>
      </c>
      <c r="G47" s="18">
        <f>H47-C47</f>
        <v>90</v>
      </c>
      <c r="H47" s="18">
        <f>I47*30</f>
        <v>150</v>
      </c>
      <c r="I47" s="18">
        <v>5</v>
      </c>
      <c r="J47" s="18" t="s">
        <v>19</v>
      </c>
      <c r="K47" s="66" t="s">
        <v>235</v>
      </c>
    </row>
    <row r="48" spans="1:11" ht="15" customHeight="1" x14ac:dyDescent="0.25">
      <c r="A48" s="12" t="s">
        <v>44</v>
      </c>
      <c r="B48" s="18">
        <v>30</v>
      </c>
      <c r="C48" s="18">
        <v>30</v>
      </c>
      <c r="D48" s="18">
        <v>30</v>
      </c>
      <c r="E48" s="18">
        <v>0</v>
      </c>
      <c r="F48" s="18">
        <v>0</v>
      </c>
      <c r="G48" s="18">
        <f t="shared" ref="G48:G53" si="12">H48-C48</f>
        <v>60</v>
      </c>
      <c r="H48" s="18">
        <f t="shared" ref="H48:H53" si="13">I48*30</f>
        <v>90</v>
      </c>
      <c r="I48" s="18">
        <v>3</v>
      </c>
      <c r="J48" s="18" t="s">
        <v>14</v>
      </c>
      <c r="K48" s="66" t="s">
        <v>236</v>
      </c>
    </row>
    <row r="49" spans="1:11" ht="15" customHeight="1" x14ac:dyDescent="0.25">
      <c r="A49" s="12" t="s">
        <v>45</v>
      </c>
      <c r="B49" s="18">
        <v>45</v>
      </c>
      <c r="C49" s="18">
        <v>30</v>
      </c>
      <c r="D49" s="18">
        <v>30</v>
      </c>
      <c r="E49" s="18">
        <v>0</v>
      </c>
      <c r="F49" s="18">
        <v>0</v>
      </c>
      <c r="G49" s="18">
        <f t="shared" si="12"/>
        <v>60</v>
      </c>
      <c r="H49" s="18">
        <f t="shared" si="13"/>
        <v>90</v>
      </c>
      <c r="I49" s="18">
        <v>3</v>
      </c>
      <c r="J49" s="18" t="s">
        <v>14</v>
      </c>
      <c r="K49" s="66" t="s">
        <v>239</v>
      </c>
    </row>
    <row r="50" spans="1:11" ht="15" customHeight="1" x14ac:dyDescent="0.25">
      <c r="A50" s="67" t="s">
        <v>336</v>
      </c>
      <c r="B50" s="18">
        <v>30</v>
      </c>
      <c r="C50" s="18">
        <v>30</v>
      </c>
      <c r="D50" s="18">
        <v>15</v>
      </c>
      <c r="E50" s="18">
        <v>15</v>
      </c>
      <c r="F50" s="18">
        <v>0</v>
      </c>
      <c r="G50" s="18">
        <f t="shared" si="12"/>
        <v>90</v>
      </c>
      <c r="H50" s="18">
        <f t="shared" si="13"/>
        <v>120</v>
      </c>
      <c r="I50" s="18">
        <v>4</v>
      </c>
      <c r="J50" s="18" t="s">
        <v>14</v>
      </c>
      <c r="K50" s="66" t="s">
        <v>243</v>
      </c>
    </row>
    <row r="51" spans="1:11" ht="15" customHeight="1" x14ac:dyDescent="0.25">
      <c r="A51" s="67" t="s">
        <v>330</v>
      </c>
      <c r="B51" s="18">
        <v>90</v>
      </c>
      <c r="C51" s="18">
        <v>105</v>
      </c>
      <c r="D51" s="18">
        <v>0</v>
      </c>
      <c r="E51" s="18">
        <v>0</v>
      </c>
      <c r="F51" s="18">
        <v>105</v>
      </c>
      <c r="G51" s="18">
        <f t="shared" si="12"/>
        <v>135</v>
      </c>
      <c r="H51" s="18">
        <f t="shared" si="13"/>
        <v>240</v>
      </c>
      <c r="I51" s="18">
        <v>8</v>
      </c>
      <c r="J51" s="18" t="s">
        <v>14</v>
      </c>
      <c r="K51" s="66" t="s">
        <v>240</v>
      </c>
    </row>
    <row r="52" spans="1:11" ht="15" customHeight="1" x14ac:dyDescent="0.25">
      <c r="A52" s="12" t="s">
        <v>41</v>
      </c>
      <c r="B52" s="18">
        <v>45</v>
      </c>
      <c r="C52" s="18">
        <v>45</v>
      </c>
      <c r="D52" s="18">
        <v>30</v>
      </c>
      <c r="E52" s="18">
        <v>15</v>
      </c>
      <c r="F52" s="18">
        <v>0</v>
      </c>
      <c r="G52" s="18">
        <f t="shared" si="12"/>
        <v>75</v>
      </c>
      <c r="H52" s="18">
        <f t="shared" si="13"/>
        <v>120</v>
      </c>
      <c r="I52" s="18">
        <v>4</v>
      </c>
      <c r="J52" s="18" t="s">
        <v>19</v>
      </c>
      <c r="K52" s="66" t="s">
        <v>246</v>
      </c>
    </row>
    <row r="53" spans="1:11" ht="15" customHeight="1" x14ac:dyDescent="0.25">
      <c r="A53" s="67" t="s">
        <v>335</v>
      </c>
      <c r="B53" s="18">
        <v>30</v>
      </c>
      <c r="C53" s="18">
        <v>30</v>
      </c>
      <c r="D53" s="18">
        <v>30</v>
      </c>
      <c r="E53" s="18">
        <v>15</v>
      </c>
      <c r="F53" s="18">
        <v>0</v>
      </c>
      <c r="G53" s="18">
        <f t="shared" si="12"/>
        <v>60</v>
      </c>
      <c r="H53" s="18">
        <f t="shared" si="13"/>
        <v>90</v>
      </c>
      <c r="I53" s="18">
        <v>3</v>
      </c>
      <c r="J53" s="18" t="s">
        <v>19</v>
      </c>
      <c r="K53" s="66" t="s">
        <v>245</v>
      </c>
    </row>
    <row r="54" spans="1:11" ht="15" customHeight="1" x14ac:dyDescent="0.25">
      <c r="B54" s="68">
        <f t="shared" ref="B54:I54" si="14">SUM(B47:B53)</f>
        <v>300</v>
      </c>
      <c r="C54" s="68">
        <f t="shared" si="14"/>
        <v>330</v>
      </c>
      <c r="D54" s="68">
        <f t="shared" si="14"/>
        <v>165</v>
      </c>
      <c r="E54" s="68">
        <f t="shared" si="14"/>
        <v>75</v>
      </c>
      <c r="F54" s="68">
        <f t="shared" si="14"/>
        <v>105</v>
      </c>
      <c r="G54" s="68">
        <f t="shared" si="14"/>
        <v>570</v>
      </c>
      <c r="H54" s="68">
        <f t="shared" si="14"/>
        <v>900</v>
      </c>
      <c r="I54" s="68">
        <f t="shared" si="14"/>
        <v>30</v>
      </c>
      <c r="J54" s="65"/>
    </row>
    <row r="55" spans="1:11" ht="15" customHeight="1" x14ac:dyDescent="0.25">
      <c r="A55" s="61" t="s">
        <v>49</v>
      </c>
      <c r="B55" s="61"/>
      <c r="J55" s="65"/>
    </row>
    <row r="56" spans="1:11" ht="15" customHeight="1" x14ac:dyDescent="0.25">
      <c r="A56" s="12" t="s">
        <v>44</v>
      </c>
      <c r="B56" s="18">
        <v>45</v>
      </c>
      <c r="C56" s="18">
        <v>60</v>
      </c>
      <c r="D56" s="18">
        <v>30</v>
      </c>
      <c r="E56" s="18">
        <v>30</v>
      </c>
      <c r="F56" s="18">
        <v>0</v>
      </c>
      <c r="G56" s="18">
        <f>H56-C56</f>
        <v>60</v>
      </c>
      <c r="H56" s="18">
        <f t="shared" ref="H56:H63" si="15">I56*30</f>
        <v>120</v>
      </c>
      <c r="I56" s="18">
        <v>4</v>
      </c>
      <c r="J56" s="18" t="s">
        <v>19</v>
      </c>
      <c r="K56" s="66" t="s">
        <v>249</v>
      </c>
    </row>
    <row r="57" spans="1:11" ht="15" customHeight="1" x14ac:dyDescent="0.25">
      <c r="A57" s="12" t="s">
        <v>45</v>
      </c>
      <c r="B57" s="18">
        <v>45</v>
      </c>
      <c r="C57" s="18">
        <v>45</v>
      </c>
      <c r="D57" s="18">
        <v>30</v>
      </c>
      <c r="E57" s="18">
        <v>15</v>
      </c>
      <c r="F57" s="18">
        <v>0</v>
      </c>
      <c r="G57" s="18">
        <f t="shared" ref="G57:G63" si="16">H57-C57</f>
        <v>75</v>
      </c>
      <c r="H57" s="18">
        <f t="shared" si="15"/>
        <v>120</v>
      </c>
      <c r="I57" s="18">
        <v>4</v>
      </c>
      <c r="J57" s="18" t="s">
        <v>19</v>
      </c>
      <c r="K57" s="66" t="s">
        <v>251</v>
      </c>
    </row>
    <row r="58" spans="1:11" ht="15" customHeight="1" x14ac:dyDescent="0.25">
      <c r="A58" s="67" t="s">
        <v>336</v>
      </c>
      <c r="B58" s="18">
        <v>30</v>
      </c>
      <c r="C58" s="18">
        <v>45</v>
      </c>
      <c r="D58" s="18">
        <v>30</v>
      </c>
      <c r="E58" s="18">
        <v>15</v>
      </c>
      <c r="F58" s="18">
        <v>0</v>
      </c>
      <c r="G58" s="18">
        <f t="shared" si="16"/>
        <v>45</v>
      </c>
      <c r="H58" s="18">
        <f t="shared" si="15"/>
        <v>90</v>
      </c>
      <c r="I58" s="18">
        <v>3</v>
      </c>
      <c r="J58" s="18" t="s">
        <v>19</v>
      </c>
      <c r="K58" s="66" t="s">
        <v>254</v>
      </c>
    </row>
    <row r="59" spans="1:11" ht="15" customHeight="1" x14ac:dyDescent="0.25">
      <c r="A59" s="67" t="s">
        <v>337</v>
      </c>
      <c r="B59" s="18">
        <v>90</v>
      </c>
      <c r="C59" s="18">
        <v>105</v>
      </c>
      <c r="D59" s="18">
        <v>0</v>
      </c>
      <c r="E59" s="18">
        <v>0</v>
      </c>
      <c r="F59" s="18">
        <v>105</v>
      </c>
      <c r="G59" s="18">
        <f t="shared" si="16"/>
        <v>105</v>
      </c>
      <c r="H59" s="18">
        <f t="shared" si="15"/>
        <v>210</v>
      </c>
      <c r="I59" s="18">
        <v>7</v>
      </c>
      <c r="J59" s="18" t="s">
        <v>19</v>
      </c>
      <c r="K59" s="66" t="s">
        <v>252</v>
      </c>
    </row>
    <row r="60" spans="1:11" ht="15" customHeight="1" x14ac:dyDescent="0.25">
      <c r="A60" s="12" t="s">
        <v>53</v>
      </c>
      <c r="B60" s="18">
        <v>30</v>
      </c>
      <c r="C60" s="18">
        <v>30</v>
      </c>
      <c r="D60" s="18">
        <v>30</v>
      </c>
      <c r="E60" s="18">
        <v>0</v>
      </c>
      <c r="F60" s="18">
        <v>0</v>
      </c>
      <c r="G60" s="18">
        <f t="shared" si="16"/>
        <v>30</v>
      </c>
      <c r="H60" s="18">
        <f t="shared" si="15"/>
        <v>60</v>
      </c>
      <c r="I60" s="18">
        <v>2</v>
      </c>
      <c r="J60" s="18" t="s">
        <v>14</v>
      </c>
      <c r="K60" s="66" t="s">
        <v>257</v>
      </c>
    </row>
    <row r="61" spans="1:11" ht="15" customHeight="1" x14ac:dyDescent="0.25">
      <c r="A61" s="67" t="s">
        <v>338</v>
      </c>
      <c r="B61" s="18">
        <v>30</v>
      </c>
      <c r="C61" s="18">
        <v>30</v>
      </c>
      <c r="D61" s="18">
        <v>15</v>
      </c>
      <c r="E61" s="18">
        <v>15</v>
      </c>
      <c r="F61" s="18">
        <v>0</v>
      </c>
      <c r="G61" s="18">
        <f t="shared" si="16"/>
        <v>90</v>
      </c>
      <c r="H61" s="18">
        <f t="shared" si="15"/>
        <v>120</v>
      </c>
      <c r="I61" s="18">
        <v>4</v>
      </c>
      <c r="J61" s="18" t="s">
        <v>14</v>
      </c>
      <c r="K61" s="66" t="s">
        <v>255</v>
      </c>
    </row>
    <row r="62" spans="1:11" ht="15" customHeight="1" x14ac:dyDescent="0.25">
      <c r="A62" s="12" t="s">
        <v>117</v>
      </c>
      <c r="B62" s="18">
        <v>30</v>
      </c>
      <c r="C62" s="18">
        <v>30</v>
      </c>
      <c r="D62" s="18">
        <v>0</v>
      </c>
      <c r="E62" s="18">
        <v>0</v>
      </c>
      <c r="F62" s="18">
        <v>30</v>
      </c>
      <c r="G62" s="18">
        <f t="shared" si="16"/>
        <v>60</v>
      </c>
      <c r="H62" s="18">
        <f t="shared" si="15"/>
        <v>90</v>
      </c>
      <c r="I62" s="18">
        <v>3</v>
      </c>
      <c r="J62" s="18" t="s">
        <v>11</v>
      </c>
      <c r="K62" s="66" t="s">
        <v>258</v>
      </c>
    </row>
    <row r="63" spans="1:11" ht="15" customHeight="1" x14ac:dyDescent="0.25">
      <c r="A63" s="12" t="s">
        <v>148</v>
      </c>
      <c r="B63" s="18">
        <v>15</v>
      </c>
      <c r="C63" s="18">
        <v>30</v>
      </c>
      <c r="D63" s="18">
        <v>0</v>
      </c>
      <c r="E63" s="18">
        <v>0</v>
      </c>
      <c r="F63" s="18">
        <v>30</v>
      </c>
      <c r="G63" s="18">
        <f t="shared" si="16"/>
        <v>60</v>
      </c>
      <c r="H63" s="18">
        <f t="shared" si="15"/>
        <v>90</v>
      </c>
      <c r="I63" s="18">
        <v>3</v>
      </c>
      <c r="J63" s="18" t="s">
        <v>11</v>
      </c>
      <c r="K63" s="66" t="s">
        <v>149</v>
      </c>
    </row>
    <row r="64" spans="1:11" ht="15" customHeight="1" x14ac:dyDescent="0.25">
      <c r="B64" s="68">
        <f t="shared" ref="B64:I64" si="17">SUM(B56:B63)</f>
        <v>315</v>
      </c>
      <c r="C64" s="68">
        <f t="shared" si="17"/>
        <v>375</v>
      </c>
      <c r="D64" s="68">
        <f t="shared" si="17"/>
        <v>135</v>
      </c>
      <c r="E64" s="68">
        <f t="shared" si="17"/>
        <v>75</v>
      </c>
      <c r="F64" s="68">
        <f t="shared" si="17"/>
        <v>165</v>
      </c>
      <c r="G64" s="68">
        <f t="shared" si="17"/>
        <v>525</v>
      </c>
      <c r="H64" s="68">
        <f t="shared" si="17"/>
        <v>900</v>
      </c>
      <c r="I64" s="68">
        <f t="shared" si="17"/>
        <v>30</v>
      </c>
      <c r="J64" s="65"/>
    </row>
    <row r="65" spans="1:11" ht="15" customHeight="1" x14ac:dyDescent="0.25">
      <c r="A65" s="61" t="s">
        <v>55</v>
      </c>
      <c r="B65" s="61"/>
      <c r="J65" s="65"/>
    </row>
    <row r="66" spans="1:11" ht="15" customHeight="1" x14ac:dyDescent="0.25">
      <c r="A66" s="12" t="s">
        <v>56</v>
      </c>
      <c r="B66" s="18">
        <v>45</v>
      </c>
      <c r="C66" s="18">
        <v>45</v>
      </c>
      <c r="D66" s="18">
        <v>45</v>
      </c>
      <c r="E66" s="18">
        <v>0</v>
      </c>
      <c r="F66" s="18">
        <v>0</v>
      </c>
      <c r="G66" s="18">
        <f>H66-C66</f>
        <v>45</v>
      </c>
      <c r="H66" s="18">
        <f t="shared" ref="H66:H77" si="18">I66*30</f>
        <v>90</v>
      </c>
      <c r="I66" s="18">
        <v>3</v>
      </c>
      <c r="J66" s="18" t="s">
        <v>14</v>
      </c>
      <c r="K66" s="66" t="s">
        <v>266</v>
      </c>
    </row>
    <row r="67" spans="1:11" ht="15" customHeight="1" x14ac:dyDescent="0.25">
      <c r="A67" s="12" t="s">
        <v>423</v>
      </c>
      <c r="B67" s="18">
        <v>15</v>
      </c>
      <c r="C67" s="18">
        <v>15</v>
      </c>
      <c r="D67" s="18">
        <v>15</v>
      </c>
      <c r="E67" s="18">
        <v>0</v>
      </c>
      <c r="F67" s="18">
        <v>0</v>
      </c>
      <c r="G67" s="18">
        <f t="shared" ref="G67:G77" si="19">H67-C67</f>
        <v>45</v>
      </c>
      <c r="H67" s="18">
        <f t="shared" si="18"/>
        <v>60</v>
      </c>
      <c r="I67" s="18">
        <v>2</v>
      </c>
      <c r="J67" s="18" t="s">
        <v>19</v>
      </c>
      <c r="K67" s="66" t="s">
        <v>269</v>
      </c>
    </row>
    <row r="68" spans="1:11" ht="15" customHeight="1" x14ac:dyDescent="0.25">
      <c r="A68" s="12" t="s">
        <v>59</v>
      </c>
      <c r="B68" s="18">
        <v>15</v>
      </c>
      <c r="C68" s="18">
        <v>15</v>
      </c>
      <c r="D68" s="18">
        <v>15</v>
      </c>
      <c r="E68" s="18">
        <v>0</v>
      </c>
      <c r="F68" s="18">
        <v>0</v>
      </c>
      <c r="G68" s="18">
        <f t="shared" si="19"/>
        <v>45</v>
      </c>
      <c r="H68" s="18">
        <f t="shared" si="18"/>
        <v>60</v>
      </c>
      <c r="I68" s="18">
        <v>2</v>
      </c>
      <c r="J68" s="18" t="s">
        <v>19</v>
      </c>
      <c r="K68" s="66" t="s">
        <v>270</v>
      </c>
    </row>
    <row r="69" spans="1:11" ht="15" customHeight="1" x14ac:dyDescent="0.25">
      <c r="A69" s="67" t="s">
        <v>340</v>
      </c>
      <c r="B69" s="18">
        <v>30</v>
      </c>
      <c r="C69" s="18">
        <v>30</v>
      </c>
      <c r="D69" s="18">
        <v>15</v>
      </c>
      <c r="E69" s="18">
        <v>15</v>
      </c>
      <c r="F69" s="18">
        <v>0</v>
      </c>
      <c r="G69" s="18">
        <f t="shared" si="19"/>
        <v>30</v>
      </c>
      <c r="H69" s="18">
        <f t="shared" si="18"/>
        <v>60</v>
      </c>
      <c r="I69" s="18">
        <v>2</v>
      </c>
      <c r="J69" s="18" t="s">
        <v>19</v>
      </c>
      <c r="K69" s="66" t="s">
        <v>267</v>
      </c>
    </row>
    <row r="70" spans="1:11" ht="15" customHeight="1" x14ac:dyDescent="0.25">
      <c r="A70" s="67" t="s">
        <v>330</v>
      </c>
      <c r="B70" s="18">
        <v>90</v>
      </c>
      <c r="C70" s="18">
        <v>75</v>
      </c>
      <c r="D70" s="18">
        <v>0</v>
      </c>
      <c r="E70" s="18">
        <v>0</v>
      </c>
      <c r="F70" s="18">
        <v>75</v>
      </c>
      <c r="G70" s="18">
        <f t="shared" si="19"/>
        <v>105</v>
      </c>
      <c r="H70" s="18">
        <f t="shared" si="18"/>
        <v>180</v>
      </c>
      <c r="I70" s="18">
        <v>6</v>
      </c>
      <c r="J70" s="18" t="s">
        <v>14</v>
      </c>
      <c r="K70" s="66" t="s">
        <v>271</v>
      </c>
    </row>
    <row r="71" spans="1:11" ht="15" customHeight="1" x14ac:dyDescent="0.25">
      <c r="A71" s="12" t="s">
        <v>53</v>
      </c>
      <c r="B71" s="18">
        <v>30</v>
      </c>
      <c r="C71" s="18">
        <v>30</v>
      </c>
      <c r="D71" s="18">
        <v>15</v>
      </c>
      <c r="E71" s="18">
        <v>15</v>
      </c>
      <c r="F71" s="18">
        <v>0</v>
      </c>
      <c r="G71" s="18">
        <f t="shared" si="19"/>
        <v>30</v>
      </c>
      <c r="H71" s="18">
        <f t="shared" si="18"/>
        <v>60</v>
      </c>
      <c r="I71" s="18">
        <v>2</v>
      </c>
      <c r="J71" s="18" t="s">
        <v>19</v>
      </c>
      <c r="K71" s="66" t="s">
        <v>273</v>
      </c>
    </row>
    <row r="72" spans="1:11" x14ac:dyDescent="0.25">
      <c r="A72" s="67" t="s">
        <v>338</v>
      </c>
      <c r="B72" s="18">
        <v>30</v>
      </c>
      <c r="C72" s="18">
        <v>30</v>
      </c>
      <c r="D72" s="18">
        <v>15</v>
      </c>
      <c r="E72" s="18">
        <v>15</v>
      </c>
      <c r="F72" s="18">
        <v>0</v>
      </c>
      <c r="G72" s="18">
        <f t="shared" si="19"/>
        <v>30</v>
      </c>
      <c r="H72" s="18">
        <f t="shared" si="18"/>
        <v>60</v>
      </c>
      <c r="I72" s="18">
        <v>2</v>
      </c>
      <c r="J72" s="18" t="s">
        <v>19</v>
      </c>
      <c r="K72" s="66" t="s">
        <v>272</v>
      </c>
    </row>
    <row r="73" spans="1:11" ht="15" customHeight="1" x14ac:dyDescent="0.25">
      <c r="A73" s="12" t="s">
        <v>121</v>
      </c>
      <c r="B73" s="18">
        <v>30</v>
      </c>
      <c r="C73" s="18">
        <v>30</v>
      </c>
      <c r="D73" s="18">
        <v>0</v>
      </c>
      <c r="E73" s="18">
        <v>0</v>
      </c>
      <c r="F73" s="18">
        <v>30</v>
      </c>
      <c r="G73" s="18">
        <f t="shared" si="19"/>
        <v>30</v>
      </c>
      <c r="H73" s="18">
        <f t="shared" si="18"/>
        <v>60</v>
      </c>
      <c r="I73" s="18">
        <v>2</v>
      </c>
      <c r="J73" s="18" t="s">
        <v>11</v>
      </c>
      <c r="K73" s="66" t="s">
        <v>287</v>
      </c>
    </row>
    <row r="74" spans="1:11" ht="15" customHeight="1" x14ac:dyDescent="0.25">
      <c r="A74" s="12" t="s">
        <v>274</v>
      </c>
      <c r="B74" s="18">
        <v>30</v>
      </c>
      <c r="C74" s="18">
        <v>30</v>
      </c>
      <c r="D74" s="18">
        <v>0</v>
      </c>
      <c r="E74" s="18">
        <v>0</v>
      </c>
      <c r="F74" s="18">
        <v>30</v>
      </c>
      <c r="G74" s="18">
        <f t="shared" si="19"/>
        <v>30</v>
      </c>
      <c r="H74" s="18">
        <f t="shared" si="18"/>
        <v>60</v>
      </c>
      <c r="I74" s="18">
        <v>2</v>
      </c>
      <c r="J74" s="18" t="s">
        <v>11</v>
      </c>
      <c r="K74" s="66" t="s">
        <v>153</v>
      </c>
    </row>
    <row r="75" spans="1:11" ht="15" customHeight="1" x14ac:dyDescent="0.25">
      <c r="A75" s="67" t="s">
        <v>341</v>
      </c>
      <c r="B75" s="18">
        <v>15</v>
      </c>
      <c r="C75" s="18">
        <v>15</v>
      </c>
      <c r="D75" s="18">
        <v>0</v>
      </c>
      <c r="E75" s="18">
        <v>0</v>
      </c>
      <c r="F75" s="18">
        <v>15</v>
      </c>
      <c r="G75" s="18">
        <f t="shared" si="19"/>
        <v>45</v>
      </c>
      <c r="H75" s="18">
        <f t="shared" si="18"/>
        <v>60</v>
      </c>
      <c r="I75" s="18">
        <v>2</v>
      </c>
      <c r="J75" s="18" t="s">
        <v>11</v>
      </c>
      <c r="K75" s="66" t="s">
        <v>275</v>
      </c>
    </row>
    <row r="76" spans="1:11" ht="15" customHeight="1" x14ac:dyDescent="0.25">
      <c r="A76" s="67" t="s">
        <v>339</v>
      </c>
      <c r="B76" s="18">
        <v>15</v>
      </c>
      <c r="C76" s="18">
        <v>15</v>
      </c>
      <c r="D76" s="18">
        <v>0</v>
      </c>
      <c r="E76" s="18">
        <v>0</v>
      </c>
      <c r="F76" s="18">
        <v>15</v>
      </c>
      <c r="G76" s="18">
        <f t="shared" si="19"/>
        <v>45</v>
      </c>
      <c r="H76" s="18">
        <f t="shared" si="18"/>
        <v>60</v>
      </c>
      <c r="I76" s="18">
        <v>2</v>
      </c>
      <c r="J76" s="18" t="s">
        <v>11</v>
      </c>
      <c r="K76" s="66" t="s">
        <v>259</v>
      </c>
    </row>
    <row r="77" spans="1:11" ht="15" customHeight="1" x14ac:dyDescent="0.25">
      <c r="A77" s="67" t="s">
        <v>413</v>
      </c>
      <c r="B77" s="18">
        <v>30</v>
      </c>
      <c r="C77" s="18">
        <v>30</v>
      </c>
      <c r="D77" s="18">
        <v>15</v>
      </c>
      <c r="E77" s="18">
        <v>15</v>
      </c>
      <c r="F77" s="18">
        <v>0</v>
      </c>
      <c r="G77" s="18">
        <f t="shared" si="19"/>
        <v>60</v>
      </c>
      <c r="H77" s="18">
        <f t="shared" si="18"/>
        <v>90</v>
      </c>
      <c r="I77" s="18">
        <v>3</v>
      </c>
      <c r="J77" s="18" t="s">
        <v>19</v>
      </c>
      <c r="K77" s="66" t="s">
        <v>254</v>
      </c>
    </row>
    <row r="78" spans="1:11" ht="15" customHeight="1" x14ac:dyDescent="0.25">
      <c r="B78" s="68">
        <f>SUM(B66:B75)</f>
        <v>330</v>
      </c>
      <c r="C78" s="68">
        <f t="shared" ref="C78:H78" si="20">SUM(C66:C77)</f>
        <v>360</v>
      </c>
      <c r="D78" s="68">
        <f t="shared" si="20"/>
        <v>135</v>
      </c>
      <c r="E78" s="68">
        <f t="shared" si="20"/>
        <v>60</v>
      </c>
      <c r="F78" s="68">
        <f t="shared" si="20"/>
        <v>165</v>
      </c>
      <c r="G78" s="68">
        <f t="shared" si="20"/>
        <v>540</v>
      </c>
      <c r="H78" s="68">
        <f t="shared" si="20"/>
        <v>900</v>
      </c>
      <c r="I78" s="68">
        <f>SUM(I66:I77)</f>
        <v>30</v>
      </c>
      <c r="J78" s="65"/>
    </row>
    <row r="79" spans="1:11" ht="15" customHeight="1" x14ac:dyDescent="0.25">
      <c r="A79" s="61" t="s">
        <v>99</v>
      </c>
      <c r="B79" s="61"/>
      <c r="J79" s="65"/>
    </row>
    <row r="80" spans="1:11" ht="15" customHeight="1" x14ac:dyDescent="0.25">
      <c r="A80" s="12" t="s">
        <v>56</v>
      </c>
      <c r="B80" s="18">
        <v>30</v>
      </c>
      <c r="C80" s="18">
        <v>45</v>
      </c>
      <c r="D80" s="18">
        <v>30</v>
      </c>
      <c r="E80" s="18">
        <v>15</v>
      </c>
      <c r="F80" s="18">
        <v>0</v>
      </c>
      <c r="G80" s="18">
        <f>H80-C80</f>
        <v>105</v>
      </c>
      <c r="H80" s="18">
        <f t="shared" ref="H80:H86" si="21">I80*30</f>
        <v>150</v>
      </c>
      <c r="I80" s="18">
        <v>5</v>
      </c>
      <c r="J80" s="18" t="s">
        <v>19</v>
      </c>
      <c r="K80" s="66" t="s">
        <v>283</v>
      </c>
    </row>
    <row r="81" spans="1:11" ht="15" customHeight="1" x14ac:dyDescent="0.25">
      <c r="A81" s="67" t="s">
        <v>342</v>
      </c>
      <c r="B81" s="18">
        <v>15</v>
      </c>
      <c r="C81" s="18">
        <v>15</v>
      </c>
      <c r="D81" s="18">
        <v>15</v>
      </c>
      <c r="E81" s="18">
        <v>0</v>
      </c>
      <c r="F81" s="18">
        <v>0</v>
      </c>
      <c r="G81" s="18">
        <f t="shared" ref="G81:G86" si="22">H81-C81</f>
        <v>75</v>
      </c>
      <c r="H81" s="18">
        <f t="shared" si="21"/>
        <v>90</v>
      </c>
      <c r="I81" s="18">
        <v>3</v>
      </c>
      <c r="J81" s="18" t="s">
        <v>19</v>
      </c>
      <c r="K81" s="66" t="s">
        <v>263</v>
      </c>
    </row>
    <row r="82" spans="1:11" ht="15" customHeight="1" x14ac:dyDescent="0.25">
      <c r="A82" s="67" t="s">
        <v>125</v>
      </c>
      <c r="B82" s="18">
        <v>15</v>
      </c>
      <c r="C82" s="18">
        <v>15</v>
      </c>
      <c r="D82" s="18">
        <v>15</v>
      </c>
      <c r="E82" s="18">
        <v>0</v>
      </c>
      <c r="F82" s="18">
        <v>0</v>
      </c>
      <c r="G82" s="18">
        <f t="shared" si="22"/>
        <v>75</v>
      </c>
      <c r="H82" s="18">
        <f t="shared" si="21"/>
        <v>90</v>
      </c>
      <c r="I82" s="18">
        <v>3</v>
      </c>
      <c r="J82" s="18" t="s">
        <v>19</v>
      </c>
      <c r="K82" s="66" t="s">
        <v>263</v>
      </c>
    </row>
    <row r="83" spans="1:11" ht="15" customHeight="1" x14ac:dyDescent="0.25">
      <c r="A83" s="67" t="s">
        <v>330</v>
      </c>
      <c r="B83" s="18">
        <v>90</v>
      </c>
      <c r="C83" s="18">
        <v>75</v>
      </c>
      <c r="D83" s="18">
        <v>0</v>
      </c>
      <c r="E83" s="18">
        <v>0</v>
      </c>
      <c r="F83" s="18">
        <v>75</v>
      </c>
      <c r="G83" s="18">
        <f t="shared" si="22"/>
        <v>165</v>
      </c>
      <c r="H83" s="18">
        <f t="shared" si="21"/>
        <v>240</v>
      </c>
      <c r="I83" s="18">
        <v>8</v>
      </c>
      <c r="J83" s="18" t="s">
        <v>19</v>
      </c>
      <c r="K83" s="66" t="s">
        <v>284</v>
      </c>
    </row>
    <row r="84" spans="1:11" ht="15" customHeight="1" x14ac:dyDescent="0.25">
      <c r="A84" s="12" t="s">
        <v>67</v>
      </c>
      <c r="B84" s="18">
        <v>45</v>
      </c>
      <c r="C84" s="18">
        <v>45</v>
      </c>
      <c r="D84" s="18">
        <v>0</v>
      </c>
      <c r="E84" s="18">
        <v>0</v>
      </c>
      <c r="F84" s="18">
        <v>45</v>
      </c>
      <c r="G84" s="18">
        <f t="shared" si="22"/>
        <v>75</v>
      </c>
      <c r="H84" s="18">
        <f t="shared" si="21"/>
        <v>120</v>
      </c>
      <c r="I84" s="18">
        <v>4</v>
      </c>
      <c r="J84" s="18" t="s">
        <v>19</v>
      </c>
      <c r="K84" s="66" t="s">
        <v>155</v>
      </c>
    </row>
    <row r="85" spans="1:11" ht="15" customHeight="1" x14ac:dyDescent="0.25">
      <c r="A85" s="67" t="s">
        <v>343</v>
      </c>
      <c r="B85" s="18">
        <v>30</v>
      </c>
      <c r="C85" s="18">
        <v>30</v>
      </c>
      <c r="D85" s="18">
        <v>0</v>
      </c>
      <c r="E85" s="18">
        <v>0</v>
      </c>
      <c r="F85" s="18">
        <v>30</v>
      </c>
      <c r="G85" s="18">
        <f t="shared" si="22"/>
        <v>60</v>
      </c>
      <c r="H85" s="18">
        <f t="shared" si="21"/>
        <v>90</v>
      </c>
      <c r="I85" s="18">
        <v>3</v>
      </c>
      <c r="J85" s="18" t="s">
        <v>19</v>
      </c>
      <c r="K85" s="66" t="s">
        <v>285</v>
      </c>
    </row>
    <row r="86" spans="1:11" ht="15" customHeight="1" x14ac:dyDescent="0.25">
      <c r="A86" s="12" t="s">
        <v>61</v>
      </c>
      <c r="B86" s="18">
        <v>30</v>
      </c>
      <c r="C86" s="18">
        <v>45</v>
      </c>
      <c r="D86" s="18">
        <v>30</v>
      </c>
      <c r="E86" s="18">
        <v>15</v>
      </c>
      <c r="F86" s="18">
        <v>0</v>
      </c>
      <c r="G86" s="18">
        <f t="shared" si="22"/>
        <v>75</v>
      </c>
      <c r="H86" s="18">
        <f t="shared" si="21"/>
        <v>120</v>
      </c>
      <c r="I86" s="18">
        <v>4</v>
      </c>
      <c r="J86" s="18" t="s">
        <v>19</v>
      </c>
      <c r="K86" s="66" t="s">
        <v>290</v>
      </c>
    </row>
    <row r="87" spans="1:11" ht="15" customHeight="1" x14ac:dyDescent="0.25">
      <c r="B87" s="68">
        <f t="shared" ref="B87:H87" si="23">SUM(B80:B86)</f>
        <v>255</v>
      </c>
      <c r="C87" s="68">
        <f t="shared" si="23"/>
        <v>270</v>
      </c>
      <c r="D87" s="68">
        <f t="shared" si="23"/>
        <v>90</v>
      </c>
      <c r="E87" s="68">
        <f t="shared" si="23"/>
        <v>30</v>
      </c>
      <c r="F87" s="68">
        <f t="shared" si="23"/>
        <v>150</v>
      </c>
      <c r="G87" s="68">
        <f t="shared" si="23"/>
        <v>630</v>
      </c>
      <c r="H87" s="68">
        <f t="shared" si="23"/>
        <v>900</v>
      </c>
      <c r="I87" s="68">
        <f>SUM(I80:I86)</f>
        <v>30</v>
      </c>
      <c r="J87" s="65"/>
    </row>
    <row r="88" spans="1:11" ht="15" customHeight="1" x14ac:dyDescent="0.25">
      <c r="A88" s="61" t="s">
        <v>68</v>
      </c>
      <c r="B88" s="61"/>
      <c r="I88" s="63"/>
      <c r="J88" s="65"/>
    </row>
    <row r="89" spans="1:11" ht="15" customHeight="1" x14ac:dyDescent="0.25">
      <c r="A89" s="67" t="s">
        <v>69</v>
      </c>
      <c r="I89" s="63">
        <v>2</v>
      </c>
      <c r="J89" s="65" t="s">
        <v>19</v>
      </c>
    </row>
    <row r="90" spans="1:11" ht="15" customHeight="1" x14ac:dyDescent="0.25">
      <c r="A90" s="67" t="s">
        <v>344</v>
      </c>
      <c r="I90" s="63">
        <v>2</v>
      </c>
      <c r="J90" s="65" t="s">
        <v>19</v>
      </c>
    </row>
    <row r="91" spans="1:11" ht="15" customHeight="1" x14ac:dyDescent="0.25">
      <c r="A91" s="67" t="s">
        <v>70</v>
      </c>
      <c r="I91" s="63">
        <v>3</v>
      </c>
      <c r="J91" s="65" t="s">
        <v>19</v>
      </c>
    </row>
    <row r="92" spans="1:11" ht="15" customHeight="1" x14ac:dyDescent="0.25">
      <c r="A92" s="67" t="s">
        <v>345</v>
      </c>
      <c r="I92" s="63">
        <v>3</v>
      </c>
      <c r="J92" s="65" t="s">
        <v>19</v>
      </c>
    </row>
    <row r="93" spans="1:11" ht="15" customHeight="1" x14ac:dyDescent="0.25">
      <c r="I93" s="64">
        <f>SUM(I89:I92)</f>
        <v>10</v>
      </c>
    </row>
    <row r="94" spans="1:11" ht="15" customHeight="1" x14ac:dyDescent="0.25">
      <c r="A94" s="70" t="s">
        <v>71</v>
      </c>
      <c r="B94" s="68">
        <f t="shared" ref="B94:H94" si="24">B87+B78+B64+B54+B44+B34+B23+B12</f>
        <v>2490</v>
      </c>
      <c r="C94" s="68">
        <f t="shared" si="24"/>
        <v>2865</v>
      </c>
      <c r="D94" s="68">
        <f t="shared" si="24"/>
        <v>1260</v>
      </c>
      <c r="E94" s="68">
        <f t="shared" si="24"/>
        <v>570</v>
      </c>
      <c r="F94" s="68">
        <f t="shared" si="24"/>
        <v>1050</v>
      </c>
      <c r="G94" s="68">
        <f t="shared" si="24"/>
        <v>4275</v>
      </c>
      <c r="H94" s="68">
        <f t="shared" si="24"/>
        <v>7140</v>
      </c>
      <c r="I94" s="71">
        <f>I93+I78+I64+I54+I44+I34+I23+I12+I87</f>
        <v>251</v>
      </c>
    </row>
    <row r="95" spans="1:11" ht="15" customHeight="1" x14ac:dyDescent="0.25">
      <c r="C95" s="63">
        <f>C94/120</f>
        <v>23.875</v>
      </c>
      <c r="D95" s="63">
        <f t="shared" ref="D95:I95" si="25">D94/120</f>
        <v>10.5</v>
      </c>
      <c r="E95" s="63">
        <f t="shared" si="25"/>
        <v>4.75</v>
      </c>
      <c r="F95" s="63">
        <f t="shared" si="25"/>
        <v>8.75</v>
      </c>
      <c r="G95" s="63">
        <f t="shared" si="25"/>
        <v>35.625</v>
      </c>
      <c r="H95" s="63">
        <f t="shared" si="25"/>
        <v>59.5</v>
      </c>
      <c r="I95" s="64">
        <f t="shared" si="25"/>
        <v>2.0916666666666668</v>
      </c>
    </row>
  </sheetData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83" fitToHeight="2" orientation="portrait" r:id="rId1"/>
  <headerFooter alignWithMargins="0">
    <oddHeader>&amp;C&amp;14УЧЕБЕН ПЛАН: &amp;A</oddHeader>
  </headerFooter>
  <rowBreaks count="1" manualBreakCount="1">
    <brk id="44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3" tint="-0.499984740745262"/>
  </sheetPr>
  <dimension ref="A1:O106"/>
  <sheetViews>
    <sheetView view="pageBreakPreview" topLeftCell="A35" zoomScale="96" zoomScaleNormal="100" zoomScaleSheetLayoutView="96" workbookViewId="0">
      <selection activeCell="AA54" sqref="AA54"/>
    </sheetView>
  </sheetViews>
  <sheetFormatPr defaultRowHeight="15" customHeight="1" x14ac:dyDescent="0.25"/>
  <cols>
    <col min="1" max="1" width="59" style="12" customWidth="1"/>
    <col min="2" max="2" width="3.7109375" style="12" hidden="1" customWidth="1"/>
    <col min="3" max="8" width="4.7109375" style="18" customWidth="1"/>
    <col min="9" max="9" width="3.7109375" style="8" customWidth="1"/>
    <col min="10" max="10" width="6.85546875" style="23" customWidth="1"/>
    <col min="11" max="16384" width="9.140625" style="24"/>
  </cols>
  <sheetData>
    <row r="1" spans="1:15" s="1" customFormat="1" ht="20.100000000000001" customHeight="1" x14ac:dyDescent="0.25">
      <c r="A1" s="16" t="s">
        <v>0</v>
      </c>
      <c r="B1" s="16" t="s">
        <v>162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</row>
    <row r="2" spans="1:15" ht="20.100000000000001" customHeight="1" x14ac:dyDescent="0.25">
      <c r="A2" s="16" t="s">
        <v>9</v>
      </c>
      <c r="B2" s="16"/>
      <c r="J2" s="19"/>
    </row>
    <row r="3" spans="1:15" ht="20.100000000000001" customHeight="1" x14ac:dyDescent="0.25">
      <c r="A3" s="12" t="s">
        <v>13</v>
      </c>
      <c r="B3" s="18">
        <v>30</v>
      </c>
      <c r="C3" s="18">
        <v>30</v>
      </c>
      <c r="D3" s="18">
        <v>30</v>
      </c>
      <c r="E3" s="18">
        <v>0</v>
      </c>
      <c r="F3" s="18">
        <v>0</v>
      </c>
      <c r="G3" s="18">
        <f>H3-C3</f>
        <v>90</v>
      </c>
      <c r="H3" s="18">
        <f t="shared" ref="H3:H10" si="0">I3*30</f>
        <v>120</v>
      </c>
      <c r="I3" s="18">
        <v>4</v>
      </c>
      <c r="J3" s="18" t="s">
        <v>19</v>
      </c>
      <c r="K3" s="24" t="s">
        <v>190</v>
      </c>
      <c r="O3" s="1" t="s">
        <v>12</v>
      </c>
    </row>
    <row r="4" spans="1:15" ht="20.100000000000001" customHeight="1" x14ac:dyDescent="0.25">
      <c r="A4" s="12" t="s">
        <v>16</v>
      </c>
      <c r="B4" s="18">
        <v>45</v>
      </c>
      <c r="C4" s="18">
        <v>45</v>
      </c>
      <c r="D4" s="18">
        <v>15</v>
      </c>
      <c r="E4" s="18">
        <v>30</v>
      </c>
      <c r="F4" s="18">
        <v>0</v>
      </c>
      <c r="G4" s="18">
        <f t="shared" ref="G4:G10" si="1">H4-C4</f>
        <v>75</v>
      </c>
      <c r="H4" s="18">
        <f t="shared" si="0"/>
        <v>120</v>
      </c>
      <c r="I4" s="18">
        <v>4</v>
      </c>
      <c r="J4" s="18" t="s">
        <v>14</v>
      </c>
      <c r="K4" s="24" t="s">
        <v>191</v>
      </c>
      <c r="O4" s="24">
        <f>SUMIF(A:A,"*практически*",C:C)</f>
        <v>735</v>
      </c>
    </row>
    <row r="5" spans="1:15" ht="20.100000000000001" customHeight="1" x14ac:dyDescent="0.25">
      <c r="A5" s="12" t="s">
        <v>346</v>
      </c>
      <c r="B5" s="18">
        <v>15</v>
      </c>
      <c r="C5" s="18">
        <v>30</v>
      </c>
      <c r="D5" s="18">
        <v>30</v>
      </c>
      <c r="E5" s="18">
        <v>0</v>
      </c>
      <c r="F5" s="18">
        <v>0</v>
      </c>
      <c r="G5" s="18">
        <f t="shared" si="1"/>
        <v>60</v>
      </c>
      <c r="H5" s="18">
        <f t="shared" si="0"/>
        <v>90</v>
      </c>
      <c r="I5" s="18">
        <v>3</v>
      </c>
      <c r="J5" s="18" t="s">
        <v>19</v>
      </c>
      <c r="K5" s="24" t="s">
        <v>195</v>
      </c>
    </row>
    <row r="6" spans="1:15" ht="20.100000000000001" customHeight="1" x14ac:dyDescent="0.25">
      <c r="A6" s="12" t="s">
        <v>18</v>
      </c>
      <c r="B6" s="18">
        <v>45</v>
      </c>
      <c r="C6" s="18">
        <v>60</v>
      </c>
      <c r="D6" s="18">
        <v>45</v>
      </c>
      <c r="E6" s="18">
        <v>15</v>
      </c>
      <c r="F6" s="18">
        <v>0</v>
      </c>
      <c r="G6" s="18">
        <f t="shared" si="1"/>
        <v>60</v>
      </c>
      <c r="H6" s="18">
        <f t="shared" si="0"/>
        <v>120</v>
      </c>
      <c r="I6" s="18">
        <v>4</v>
      </c>
      <c r="J6" s="18" t="s">
        <v>19</v>
      </c>
      <c r="K6" s="24" t="s">
        <v>196</v>
      </c>
    </row>
    <row r="7" spans="1:15" ht="20.100000000000001" customHeight="1" x14ac:dyDescent="0.25">
      <c r="A7" s="12" t="s">
        <v>20</v>
      </c>
      <c r="B7" s="18">
        <v>45</v>
      </c>
      <c r="C7" s="18">
        <v>60</v>
      </c>
      <c r="D7" s="18">
        <v>45</v>
      </c>
      <c r="E7" s="18">
        <v>15</v>
      </c>
      <c r="F7" s="18">
        <v>0</v>
      </c>
      <c r="G7" s="18">
        <f t="shared" si="1"/>
        <v>60</v>
      </c>
      <c r="H7" s="18">
        <f t="shared" si="0"/>
        <v>120</v>
      </c>
      <c r="I7" s="18">
        <v>4</v>
      </c>
      <c r="J7" s="18" t="s">
        <v>19</v>
      </c>
      <c r="K7" s="24" t="s">
        <v>197</v>
      </c>
    </row>
    <row r="8" spans="1:15" ht="20.100000000000001" customHeight="1" x14ac:dyDescent="0.25">
      <c r="A8" s="12" t="s">
        <v>347</v>
      </c>
      <c r="B8" s="18">
        <v>90</v>
      </c>
      <c r="C8" s="18">
        <v>90</v>
      </c>
      <c r="D8" s="18">
        <v>0</v>
      </c>
      <c r="E8" s="18">
        <v>0</v>
      </c>
      <c r="F8" s="18">
        <v>90</v>
      </c>
      <c r="G8" s="18">
        <f t="shared" si="1"/>
        <v>120</v>
      </c>
      <c r="H8" s="18">
        <f t="shared" si="0"/>
        <v>210</v>
      </c>
      <c r="I8" s="18">
        <v>7</v>
      </c>
      <c r="J8" s="18" t="s">
        <v>14</v>
      </c>
      <c r="K8" s="24" t="s">
        <v>192</v>
      </c>
    </row>
    <row r="9" spans="1:15" ht="20.100000000000001" customHeight="1" x14ac:dyDescent="0.25">
      <c r="A9" s="12" t="s">
        <v>83</v>
      </c>
      <c r="B9" s="18">
        <v>15</v>
      </c>
      <c r="C9" s="18">
        <v>30</v>
      </c>
      <c r="D9" s="18">
        <v>0</v>
      </c>
      <c r="E9" s="18">
        <v>0</v>
      </c>
      <c r="F9" s="18">
        <v>30</v>
      </c>
      <c r="G9" s="18">
        <f t="shared" si="1"/>
        <v>30</v>
      </c>
      <c r="H9" s="18">
        <f t="shared" si="0"/>
        <v>60</v>
      </c>
      <c r="I9" s="18">
        <v>2</v>
      </c>
      <c r="J9" s="18" t="s">
        <v>11</v>
      </c>
      <c r="K9" s="24" t="s">
        <v>198</v>
      </c>
    </row>
    <row r="10" spans="1:15" ht="20.100000000000001" customHeight="1" x14ac:dyDescent="0.25">
      <c r="A10" s="12" t="s">
        <v>208</v>
      </c>
      <c r="B10" s="18">
        <v>15</v>
      </c>
      <c r="C10" s="18">
        <v>15</v>
      </c>
      <c r="D10" s="18">
        <v>0</v>
      </c>
      <c r="E10" s="18">
        <v>0</v>
      </c>
      <c r="F10" s="18">
        <v>15</v>
      </c>
      <c r="G10" s="18">
        <f t="shared" si="1"/>
        <v>45</v>
      </c>
      <c r="H10" s="18">
        <f t="shared" si="0"/>
        <v>60</v>
      </c>
      <c r="I10" s="18">
        <v>2</v>
      </c>
      <c r="J10" s="18" t="s">
        <v>11</v>
      </c>
      <c r="K10" s="24" t="s">
        <v>150</v>
      </c>
    </row>
    <row r="11" spans="1:15" ht="20.100000000000001" customHeight="1" x14ac:dyDescent="0.25">
      <c r="B11" s="22">
        <f t="shared" ref="B11:H11" si="2">SUM(B3:B10)</f>
        <v>300</v>
      </c>
      <c r="C11" s="22">
        <f t="shared" si="2"/>
        <v>360</v>
      </c>
      <c r="D11" s="22">
        <f t="shared" si="2"/>
        <v>165</v>
      </c>
      <c r="E11" s="22">
        <f t="shared" si="2"/>
        <v>60</v>
      </c>
      <c r="F11" s="22">
        <f t="shared" si="2"/>
        <v>135</v>
      </c>
      <c r="G11" s="22">
        <f t="shared" si="2"/>
        <v>540</v>
      </c>
      <c r="H11" s="22">
        <f t="shared" si="2"/>
        <v>900</v>
      </c>
      <c r="I11" s="22">
        <f>SUM(I3:I10)</f>
        <v>30</v>
      </c>
      <c r="J11" s="19"/>
      <c r="K11" s="24" t="s">
        <v>306</v>
      </c>
    </row>
    <row r="12" spans="1:15" ht="20.100000000000001" customHeight="1" x14ac:dyDescent="0.25">
      <c r="A12" s="16" t="s">
        <v>21</v>
      </c>
      <c r="B12" s="16"/>
      <c r="J12" s="19"/>
    </row>
    <row r="13" spans="1:15" ht="20.100000000000001" customHeight="1" x14ac:dyDescent="0.25">
      <c r="A13" s="12" t="s">
        <v>348</v>
      </c>
      <c r="B13" s="18">
        <v>15</v>
      </c>
      <c r="C13" s="18">
        <v>30</v>
      </c>
      <c r="D13" s="18">
        <v>0</v>
      </c>
      <c r="E13" s="18">
        <v>30</v>
      </c>
      <c r="F13" s="18">
        <v>0</v>
      </c>
      <c r="G13" s="18">
        <f>H13-C13</f>
        <v>60</v>
      </c>
      <c r="H13" s="18">
        <f t="shared" ref="H13:H20" si="3">I13*30</f>
        <v>90</v>
      </c>
      <c r="I13" s="18">
        <v>3</v>
      </c>
      <c r="J13" s="18" t="s">
        <v>11</v>
      </c>
      <c r="K13" s="24" t="s">
        <v>213</v>
      </c>
    </row>
    <row r="14" spans="1:15" ht="20.100000000000001" customHeight="1" x14ac:dyDescent="0.25">
      <c r="A14" s="12" t="s">
        <v>23</v>
      </c>
      <c r="B14" s="18">
        <v>45</v>
      </c>
      <c r="C14" s="18">
        <v>60</v>
      </c>
      <c r="D14" s="18">
        <v>45</v>
      </c>
      <c r="E14" s="18">
        <v>15</v>
      </c>
      <c r="F14" s="18">
        <v>0</v>
      </c>
      <c r="G14" s="18">
        <f t="shared" ref="G14:G20" si="4">H14-C14</f>
        <v>90</v>
      </c>
      <c r="H14" s="18">
        <f t="shared" si="3"/>
        <v>150</v>
      </c>
      <c r="I14" s="18">
        <v>5</v>
      </c>
      <c r="J14" s="18" t="s">
        <v>19</v>
      </c>
      <c r="K14" s="24" t="s">
        <v>201</v>
      </c>
    </row>
    <row r="15" spans="1:15" ht="20.100000000000001" customHeight="1" x14ac:dyDescent="0.25">
      <c r="A15" s="12" t="s">
        <v>16</v>
      </c>
      <c r="B15" s="18">
        <v>30</v>
      </c>
      <c r="C15" s="18">
        <v>45</v>
      </c>
      <c r="D15" s="18">
        <v>15</v>
      </c>
      <c r="E15" s="18">
        <v>30</v>
      </c>
      <c r="F15" s="18">
        <v>0</v>
      </c>
      <c r="G15" s="18">
        <f t="shared" si="4"/>
        <v>75</v>
      </c>
      <c r="H15" s="18">
        <f t="shared" si="3"/>
        <v>120</v>
      </c>
      <c r="I15" s="18">
        <v>4</v>
      </c>
      <c r="J15" s="18" t="s">
        <v>19</v>
      </c>
      <c r="K15" s="24" t="s">
        <v>202</v>
      </c>
    </row>
    <row r="16" spans="1:15" ht="20.100000000000001" customHeight="1" x14ac:dyDescent="0.25">
      <c r="A16" s="12" t="s">
        <v>76</v>
      </c>
      <c r="B16" s="18">
        <v>30</v>
      </c>
      <c r="C16" s="18">
        <v>30</v>
      </c>
      <c r="D16" s="18">
        <v>30</v>
      </c>
      <c r="E16" s="18">
        <v>0</v>
      </c>
      <c r="F16" s="18">
        <v>0</v>
      </c>
      <c r="G16" s="18">
        <f t="shared" si="4"/>
        <v>60</v>
      </c>
      <c r="H16" s="18">
        <f t="shared" si="3"/>
        <v>90</v>
      </c>
      <c r="I16" s="18">
        <v>3</v>
      </c>
      <c r="J16" s="18" t="s">
        <v>14</v>
      </c>
      <c r="K16" s="24" t="s">
        <v>203</v>
      </c>
    </row>
    <row r="17" spans="1:11" ht="20.100000000000001" customHeight="1" x14ac:dyDescent="0.25">
      <c r="A17" s="12" t="s">
        <v>32</v>
      </c>
      <c r="B17" s="18">
        <v>30</v>
      </c>
      <c r="C17" s="18">
        <v>45</v>
      </c>
      <c r="D17" s="18">
        <v>30</v>
      </c>
      <c r="E17" s="18">
        <v>15</v>
      </c>
      <c r="F17" s="18">
        <v>0</v>
      </c>
      <c r="G17" s="18">
        <f t="shared" si="4"/>
        <v>45</v>
      </c>
      <c r="H17" s="18">
        <f t="shared" si="3"/>
        <v>90</v>
      </c>
      <c r="I17" s="18">
        <v>3</v>
      </c>
      <c r="J17" s="18" t="s">
        <v>19</v>
      </c>
      <c r="K17" s="24" t="s">
        <v>219</v>
      </c>
    </row>
    <row r="18" spans="1:11" ht="20.100000000000001" customHeight="1" x14ac:dyDescent="0.25">
      <c r="A18" s="12" t="s">
        <v>595</v>
      </c>
      <c r="B18" s="18">
        <v>30</v>
      </c>
      <c r="C18" s="18">
        <v>45</v>
      </c>
      <c r="D18" s="18">
        <v>30</v>
      </c>
      <c r="E18" s="18">
        <v>15</v>
      </c>
      <c r="F18" s="18">
        <v>0</v>
      </c>
      <c r="G18" s="18">
        <f t="shared" si="4"/>
        <v>45</v>
      </c>
      <c r="H18" s="18">
        <f t="shared" si="3"/>
        <v>90</v>
      </c>
      <c r="I18" s="18">
        <v>3</v>
      </c>
      <c r="J18" s="18" t="s">
        <v>19</v>
      </c>
      <c r="K18" s="24" t="s">
        <v>218</v>
      </c>
    </row>
    <row r="19" spans="1:11" ht="20.100000000000001" customHeight="1" x14ac:dyDescent="0.25">
      <c r="A19" s="12" t="s">
        <v>115</v>
      </c>
      <c r="B19" s="18">
        <v>15</v>
      </c>
      <c r="C19" s="18">
        <v>30</v>
      </c>
      <c r="D19" s="18">
        <v>0</v>
      </c>
      <c r="E19" s="18">
        <v>0</v>
      </c>
      <c r="F19" s="18">
        <v>30</v>
      </c>
      <c r="G19" s="18">
        <f t="shared" si="4"/>
        <v>30</v>
      </c>
      <c r="H19" s="18">
        <f t="shared" si="3"/>
        <v>60</v>
      </c>
      <c r="I19" s="18">
        <v>2</v>
      </c>
      <c r="J19" s="18" t="s">
        <v>11</v>
      </c>
      <c r="K19" s="24" t="s">
        <v>207</v>
      </c>
    </row>
    <row r="20" spans="1:11" ht="20.100000000000001" customHeight="1" x14ac:dyDescent="0.25">
      <c r="A20" s="12" t="s">
        <v>347</v>
      </c>
      <c r="B20" s="18">
        <v>90</v>
      </c>
      <c r="C20" s="18">
        <v>105</v>
      </c>
      <c r="D20" s="18">
        <v>0</v>
      </c>
      <c r="E20" s="18">
        <v>0</v>
      </c>
      <c r="F20" s="18">
        <v>105</v>
      </c>
      <c r="G20" s="18">
        <f t="shared" si="4"/>
        <v>105</v>
      </c>
      <c r="H20" s="18">
        <f t="shared" si="3"/>
        <v>210</v>
      </c>
      <c r="I20" s="18">
        <v>7</v>
      </c>
      <c r="J20" s="18" t="s">
        <v>19</v>
      </c>
      <c r="K20" s="24" t="s">
        <v>204</v>
      </c>
    </row>
    <row r="21" spans="1:11" ht="20.100000000000001" customHeight="1" x14ac:dyDescent="0.25">
      <c r="A21" s="12" t="s">
        <v>27</v>
      </c>
      <c r="B21" s="18">
        <v>30</v>
      </c>
      <c r="C21" s="18">
        <v>30</v>
      </c>
      <c r="D21" s="18">
        <v>0</v>
      </c>
      <c r="E21" s="18">
        <v>0</v>
      </c>
      <c r="F21" s="18">
        <v>30</v>
      </c>
      <c r="G21" s="18">
        <v>0</v>
      </c>
      <c r="H21" s="18">
        <v>0</v>
      </c>
      <c r="I21" s="18">
        <v>0</v>
      </c>
      <c r="J21" s="18" t="s">
        <v>14</v>
      </c>
      <c r="K21" s="24" t="s">
        <v>209</v>
      </c>
    </row>
    <row r="22" spans="1:11" ht="20.100000000000001" customHeight="1" x14ac:dyDescent="0.25">
      <c r="B22" s="22">
        <f>SUM(B13:B20)</f>
        <v>285</v>
      </c>
      <c r="C22" s="22">
        <f>SUM(C13:C20)</f>
        <v>390</v>
      </c>
      <c r="D22" s="22">
        <f t="shared" ref="D22:I22" si="5">SUM(D13:D20)</f>
        <v>150</v>
      </c>
      <c r="E22" s="22">
        <f t="shared" si="5"/>
        <v>105</v>
      </c>
      <c r="F22" s="22">
        <f t="shared" si="5"/>
        <v>135</v>
      </c>
      <c r="G22" s="22">
        <f t="shared" si="5"/>
        <v>510</v>
      </c>
      <c r="H22" s="22">
        <f t="shared" si="5"/>
        <v>900</v>
      </c>
      <c r="I22" s="22">
        <f t="shared" si="5"/>
        <v>30</v>
      </c>
      <c r="J22" s="19"/>
      <c r="K22" s="24" t="s">
        <v>306</v>
      </c>
    </row>
    <row r="23" spans="1:11" ht="20.100000000000001" customHeight="1" x14ac:dyDescent="0.25">
      <c r="A23" s="16" t="s">
        <v>28</v>
      </c>
      <c r="B23" s="16"/>
      <c r="J23" s="19"/>
    </row>
    <row r="24" spans="1:11" ht="20.100000000000001" customHeight="1" x14ac:dyDescent="0.25">
      <c r="A24" s="12" t="s">
        <v>76</v>
      </c>
      <c r="B24" s="18">
        <v>30</v>
      </c>
      <c r="C24" s="18">
        <v>30</v>
      </c>
      <c r="D24" s="18">
        <v>30</v>
      </c>
      <c r="E24" s="18">
        <v>0</v>
      </c>
      <c r="F24" s="18">
        <v>0</v>
      </c>
      <c r="G24" s="18">
        <f>H24-C24</f>
        <v>60</v>
      </c>
      <c r="H24" s="18">
        <f t="shared" ref="H24:H32" si="6">I24*30</f>
        <v>90</v>
      </c>
      <c r="I24" s="18">
        <v>3</v>
      </c>
      <c r="J24" s="18" t="s">
        <v>19</v>
      </c>
      <c r="K24" s="24" t="s">
        <v>203</v>
      </c>
    </row>
    <row r="25" spans="1:11" ht="20.100000000000001" customHeight="1" x14ac:dyDescent="0.25">
      <c r="A25" s="12" t="s">
        <v>33</v>
      </c>
      <c r="B25" s="18">
        <v>30</v>
      </c>
      <c r="C25" s="18">
        <v>30</v>
      </c>
      <c r="D25" s="18">
        <v>30</v>
      </c>
      <c r="E25" s="18">
        <v>0</v>
      </c>
      <c r="F25" s="18">
        <v>0</v>
      </c>
      <c r="G25" s="18">
        <f t="shared" ref="G25:G32" si="7">H25-C25</f>
        <v>60</v>
      </c>
      <c r="H25" s="18">
        <f t="shared" si="6"/>
        <v>90</v>
      </c>
      <c r="I25" s="18">
        <v>3</v>
      </c>
      <c r="J25" s="18" t="s">
        <v>14</v>
      </c>
      <c r="K25" s="24" t="s">
        <v>212</v>
      </c>
    </row>
    <row r="26" spans="1:11" ht="20.100000000000001" customHeight="1" x14ac:dyDescent="0.25">
      <c r="A26" s="12" t="s">
        <v>350</v>
      </c>
      <c r="B26" s="18">
        <v>30</v>
      </c>
      <c r="C26" s="18">
        <v>30</v>
      </c>
      <c r="D26" s="18">
        <v>30</v>
      </c>
      <c r="E26" s="18">
        <v>0</v>
      </c>
      <c r="F26" s="18">
        <v>0</v>
      </c>
      <c r="G26" s="18">
        <f t="shared" si="7"/>
        <v>30</v>
      </c>
      <c r="H26" s="18">
        <f t="shared" si="6"/>
        <v>60</v>
      </c>
      <c r="I26" s="18">
        <v>2</v>
      </c>
      <c r="J26" s="19" t="s">
        <v>19</v>
      </c>
      <c r="K26" s="24" t="s">
        <v>241</v>
      </c>
    </row>
    <row r="27" spans="1:11" ht="20.100000000000001" customHeight="1" x14ac:dyDescent="0.25">
      <c r="A27" s="12" t="s">
        <v>35</v>
      </c>
      <c r="B27" s="18">
        <v>60</v>
      </c>
      <c r="C27" s="18">
        <v>60</v>
      </c>
      <c r="D27" s="18">
        <v>45</v>
      </c>
      <c r="E27" s="18">
        <v>15</v>
      </c>
      <c r="F27" s="18">
        <v>0</v>
      </c>
      <c r="G27" s="18">
        <f t="shared" si="7"/>
        <v>60</v>
      </c>
      <c r="H27" s="18">
        <f t="shared" si="6"/>
        <v>120</v>
      </c>
      <c r="I27" s="18">
        <v>4</v>
      </c>
      <c r="J27" s="18" t="s">
        <v>19</v>
      </c>
      <c r="K27" s="24" t="s">
        <v>138</v>
      </c>
    </row>
    <row r="28" spans="1:11" ht="20.100000000000001" customHeight="1" x14ac:dyDescent="0.25">
      <c r="A28" s="12" t="s">
        <v>30</v>
      </c>
      <c r="B28" s="18">
        <v>45</v>
      </c>
      <c r="C28" s="18">
        <v>45</v>
      </c>
      <c r="D28" s="18">
        <v>45</v>
      </c>
      <c r="E28" s="18">
        <v>0</v>
      </c>
      <c r="F28" s="18">
        <v>0</v>
      </c>
      <c r="G28" s="18">
        <f t="shared" si="7"/>
        <v>45</v>
      </c>
      <c r="H28" s="18">
        <f t="shared" si="6"/>
        <v>90</v>
      </c>
      <c r="I28" s="18">
        <v>3</v>
      </c>
      <c r="J28" s="18" t="s">
        <v>19</v>
      </c>
      <c r="K28" s="24" t="s">
        <v>139</v>
      </c>
    </row>
    <row r="29" spans="1:11" ht="20.100000000000001" customHeight="1" x14ac:dyDescent="0.25">
      <c r="A29" s="12" t="s">
        <v>26</v>
      </c>
      <c r="B29" s="18">
        <v>30</v>
      </c>
      <c r="C29" s="18">
        <v>45</v>
      </c>
      <c r="D29" s="18">
        <v>30</v>
      </c>
      <c r="E29" s="18">
        <v>15</v>
      </c>
      <c r="F29" s="18">
        <v>0</v>
      </c>
      <c r="G29" s="18">
        <f t="shared" si="7"/>
        <v>45</v>
      </c>
      <c r="H29" s="18">
        <f t="shared" si="6"/>
        <v>90</v>
      </c>
      <c r="I29" s="18">
        <v>3</v>
      </c>
      <c r="J29" s="18" t="s">
        <v>19</v>
      </c>
      <c r="K29" s="24" t="s">
        <v>206</v>
      </c>
    </row>
    <row r="30" spans="1:11" ht="20.100000000000001" customHeight="1" x14ac:dyDescent="0.25">
      <c r="A30" s="12" t="s">
        <v>349</v>
      </c>
      <c r="B30" s="18">
        <v>30</v>
      </c>
      <c r="C30" s="18">
        <v>45</v>
      </c>
      <c r="D30" s="18">
        <v>30</v>
      </c>
      <c r="E30" s="18">
        <v>15</v>
      </c>
      <c r="F30" s="18">
        <v>0</v>
      </c>
      <c r="G30" s="18">
        <f t="shared" si="7"/>
        <v>45</v>
      </c>
      <c r="H30" s="18">
        <f t="shared" si="6"/>
        <v>90</v>
      </c>
      <c r="I30" s="18">
        <v>3</v>
      </c>
      <c r="J30" s="18" t="s">
        <v>19</v>
      </c>
      <c r="K30" s="24" t="s">
        <v>205</v>
      </c>
    </row>
    <row r="31" spans="1:11" ht="20.100000000000001" customHeight="1" x14ac:dyDescent="0.25">
      <c r="A31" s="12" t="s">
        <v>351</v>
      </c>
      <c r="B31" s="18">
        <v>30</v>
      </c>
      <c r="C31" s="18">
        <v>30</v>
      </c>
      <c r="D31" s="18">
        <v>30</v>
      </c>
      <c r="E31" s="18">
        <v>0</v>
      </c>
      <c r="F31" s="18">
        <v>0</v>
      </c>
      <c r="G31" s="18">
        <f t="shared" si="7"/>
        <v>60</v>
      </c>
      <c r="H31" s="18">
        <f t="shared" si="6"/>
        <v>90</v>
      </c>
      <c r="I31" s="18">
        <v>3</v>
      </c>
      <c r="J31" s="18" t="s">
        <v>19</v>
      </c>
      <c r="K31" s="24" t="s">
        <v>215</v>
      </c>
    </row>
    <row r="32" spans="1:11" ht="20.100000000000001" customHeight="1" x14ac:dyDescent="0.25">
      <c r="A32" s="12" t="s">
        <v>347</v>
      </c>
      <c r="B32" s="18">
        <v>90</v>
      </c>
      <c r="C32" s="18">
        <v>105</v>
      </c>
      <c r="D32" s="18">
        <v>0</v>
      </c>
      <c r="E32" s="18">
        <v>0</v>
      </c>
      <c r="F32" s="18">
        <v>105</v>
      </c>
      <c r="G32" s="18">
        <f t="shared" si="7"/>
        <v>75</v>
      </c>
      <c r="H32" s="18">
        <f t="shared" si="6"/>
        <v>180</v>
      </c>
      <c r="I32" s="18">
        <v>6</v>
      </c>
      <c r="J32" s="18" t="s">
        <v>14</v>
      </c>
      <c r="K32" s="24" t="s">
        <v>217</v>
      </c>
    </row>
    <row r="33" spans="1:11" ht="20.100000000000001" customHeight="1" x14ac:dyDescent="0.25">
      <c r="A33" s="12" t="s">
        <v>27</v>
      </c>
      <c r="B33" s="18">
        <v>30</v>
      </c>
      <c r="C33" s="18">
        <v>30</v>
      </c>
      <c r="D33" s="18">
        <v>0</v>
      </c>
      <c r="E33" s="18">
        <v>0</v>
      </c>
      <c r="F33" s="18">
        <v>30</v>
      </c>
      <c r="G33" s="18">
        <v>0</v>
      </c>
      <c r="H33" s="18">
        <v>0</v>
      </c>
      <c r="I33" s="18">
        <v>0</v>
      </c>
      <c r="J33" s="18" t="s">
        <v>14</v>
      </c>
      <c r="K33" s="24" t="s">
        <v>209</v>
      </c>
    </row>
    <row r="34" spans="1:11" ht="20.100000000000001" customHeight="1" x14ac:dyDescent="0.25">
      <c r="B34" s="22">
        <f t="shared" ref="B34:H34" si="8">SUM(B25:B32)</f>
        <v>345</v>
      </c>
      <c r="C34" s="22">
        <f t="shared" si="8"/>
        <v>390</v>
      </c>
      <c r="D34" s="22">
        <f t="shared" si="8"/>
        <v>240</v>
      </c>
      <c r="E34" s="22">
        <f t="shared" si="8"/>
        <v>45</v>
      </c>
      <c r="F34" s="22">
        <f t="shared" si="8"/>
        <v>105</v>
      </c>
      <c r="G34" s="22">
        <f t="shared" si="8"/>
        <v>420</v>
      </c>
      <c r="H34" s="22">
        <f t="shared" si="8"/>
        <v>810</v>
      </c>
      <c r="I34" s="22">
        <f>SUM(I24:I32)</f>
        <v>30</v>
      </c>
      <c r="J34" s="19"/>
      <c r="K34" s="24" t="s">
        <v>306</v>
      </c>
    </row>
    <row r="35" spans="1:11" ht="20.100000000000001" customHeight="1" x14ac:dyDescent="0.25">
      <c r="A35" s="16" t="s">
        <v>37</v>
      </c>
      <c r="B35" s="16"/>
      <c r="I35" s="18"/>
      <c r="J35" s="19"/>
    </row>
    <row r="36" spans="1:11" ht="20.100000000000001" customHeight="1" x14ac:dyDescent="0.25">
      <c r="A36" s="12" t="s">
        <v>141</v>
      </c>
      <c r="B36" s="18">
        <v>45</v>
      </c>
      <c r="C36" s="18">
        <v>45</v>
      </c>
      <c r="D36" s="18">
        <v>30</v>
      </c>
      <c r="E36" s="18">
        <v>15</v>
      </c>
      <c r="F36" s="18">
        <v>0</v>
      </c>
      <c r="G36" s="18">
        <f>H36-C36</f>
        <v>75</v>
      </c>
      <c r="H36" s="18">
        <f t="shared" ref="H36:H43" si="9">I36*30</f>
        <v>120</v>
      </c>
      <c r="I36" s="18">
        <v>4</v>
      </c>
      <c r="J36" s="18" t="s">
        <v>14</v>
      </c>
      <c r="K36" s="24" t="s">
        <v>223</v>
      </c>
    </row>
    <row r="37" spans="1:11" ht="20.100000000000001" customHeight="1" x14ac:dyDescent="0.25">
      <c r="A37" s="12" t="s">
        <v>33</v>
      </c>
      <c r="B37" s="18">
        <v>30</v>
      </c>
      <c r="C37" s="18">
        <v>45</v>
      </c>
      <c r="D37" s="18">
        <v>30</v>
      </c>
      <c r="E37" s="18">
        <v>15</v>
      </c>
      <c r="F37" s="18">
        <v>0</v>
      </c>
      <c r="G37" s="18">
        <f t="shared" ref="G37:G43" si="10">H37-C37</f>
        <v>45</v>
      </c>
      <c r="H37" s="18">
        <f t="shared" si="9"/>
        <v>90</v>
      </c>
      <c r="I37" s="18">
        <v>3</v>
      </c>
      <c r="J37" s="18" t="s">
        <v>19</v>
      </c>
      <c r="K37" s="24" t="s">
        <v>224</v>
      </c>
    </row>
    <row r="38" spans="1:11" ht="20.100000000000001" customHeight="1" x14ac:dyDescent="0.25">
      <c r="A38" s="12" t="s">
        <v>66</v>
      </c>
      <c r="B38" s="12">
        <v>30</v>
      </c>
      <c r="C38" s="18">
        <v>45</v>
      </c>
      <c r="D38" s="18">
        <v>30</v>
      </c>
      <c r="E38" s="18">
        <v>15</v>
      </c>
      <c r="F38" s="18">
        <f>C38-D38-E38</f>
        <v>0</v>
      </c>
      <c r="G38" s="18">
        <f t="shared" si="10"/>
        <v>45</v>
      </c>
      <c r="H38" s="18">
        <f t="shared" si="9"/>
        <v>90</v>
      </c>
      <c r="I38" s="18">
        <v>3</v>
      </c>
      <c r="J38" s="18" t="s">
        <v>19</v>
      </c>
      <c r="K38" s="24" t="s">
        <v>225</v>
      </c>
    </row>
    <row r="39" spans="1:11" ht="20.100000000000001" customHeight="1" x14ac:dyDescent="0.25">
      <c r="A39" s="12" t="s">
        <v>142</v>
      </c>
      <c r="B39" s="18">
        <v>60</v>
      </c>
      <c r="C39" s="18">
        <v>60</v>
      </c>
      <c r="D39" s="18">
        <v>60</v>
      </c>
      <c r="E39" s="18">
        <v>0</v>
      </c>
      <c r="F39" s="18">
        <v>0</v>
      </c>
      <c r="G39" s="18">
        <f t="shared" si="10"/>
        <v>60</v>
      </c>
      <c r="H39" s="18">
        <f t="shared" si="9"/>
        <v>120</v>
      </c>
      <c r="I39" s="18">
        <v>4</v>
      </c>
      <c r="J39" s="18" t="s">
        <v>19</v>
      </c>
      <c r="K39" s="24" t="s">
        <v>229</v>
      </c>
    </row>
    <row r="40" spans="1:11" ht="20.100000000000001" customHeight="1" x14ac:dyDescent="0.25">
      <c r="A40" s="12" t="s">
        <v>41</v>
      </c>
      <c r="B40" s="18">
        <v>30</v>
      </c>
      <c r="C40" s="18">
        <v>45</v>
      </c>
      <c r="D40" s="18">
        <v>30</v>
      </c>
      <c r="E40" s="18">
        <v>15</v>
      </c>
      <c r="F40" s="18">
        <v>0</v>
      </c>
      <c r="G40" s="18">
        <f t="shared" si="10"/>
        <v>15</v>
      </c>
      <c r="H40" s="18">
        <f t="shared" si="9"/>
        <v>60</v>
      </c>
      <c r="I40" s="18">
        <v>2</v>
      </c>
      <c r="J40" s="18" t="s">
        <v>14</v>
      </c>
      <c r="K40" s="24" t="s">
        <v>232</v>
      </c>
    </row>
    <row r="41" spans="1:11" ht="17.100000000000001" customHeight="1" x14ac:dyDescent="0.25">
      <c r="A41" s="12" t="s">
        <v>352</v>
      </c>
      <c r="B41" s="18">
        <v>30</v>
      </c>
      <c r="C41" s="18">
        <v>30</v>
      </c>
      <c r="D41" s="18">
        <v>15</v>
      </c>
      <c r="E41" s="18">
        <v>15</v>
      </c>
      <c r="F41" s="18">
        <v>0</v>
      </c>
      <c r="G41" s="18">
        <f t="shared" si="10"/>
        <v>60</v>
      </c>
      <c r="H41" s="18">
        <f t="shared" si="9"/>
        <v>90</v>
      </c>
      <c r="I41" s="18">
        <v>3</v>
      </c>
      <c r="J41" s="18" t="s">
        <v>14</v>
      </c>
      <c r="K41" s="24" t="s">
        <v>230</v>
      </c>
    </row>
    <row r="42" spans="1:11" ht="17.100000000000001" customHeight="1" x14ac:dyDescent="0.25">
      <c r="A42" s="12" t="s">
        <v>351</v>
      </c>
      <c r="B42" s="18">
        <v>30</v>
      </c>
      <c r="C42" s="18">
        <v>30</v>
      </c>
      <c r="D42" s="18">
        <v>15</v>
      </c>
      <c r="E42" s="18">
        <v>15</v>
      </c>
      <c r="F42" s="18">
        <v>0</v>
      </c>
      <c r="G42" s="18">
        <f t="shared" si="10"/>
        <v>90</v>
      </c>
      <c r="H42" s="18">
        <f t="shared" si="9"/>
        <v>120</v>
      </c>
      <c r="I42" s="18">
        <v>4</v>
      </c>
      <c r="J42" s="19" t="s">
        <v>19</v>
      </c>
      <c r="K42" s="24" t="s">
        <v>226</v>
      </c>
    </row>
    <row r="43" spans="1:11" ht="17.100000000000001" customHeight="1" x14ac:dyDescent="0.25">
      <c r="A43" s="12" t="s">
        <v>347</v>
      </c>
      <c r="B43" s="18">
        <v>90</v>
      </c>
      <c r="C43" s="18">
        <v>75</v>
      </c>
      <c r="D43" s="18">
        <v>0</v>
      </c>
      <c r="E43" s="18">
        <v>0</v>
      </c>
      <c r="F43" s="18">
        <v>75</v>
      </c>
      <c r="G43" s="18">
        <f t="shared" si="10"/>
        <v>135</v>
      </c>
      <c r="H43" s="18">
        <f t="shared" si="9"/>
        <v>210</v>
      </c>
      <c r="I43" s="18">
        <v>7</v>
      </c>
      <c r="J43" s="19" t="s">
        <v>19</v>
      </c>
      <c r="K43" s="24" t="s">
        <v>228</v>
      </c>
    </row>
    <row r="44" spans="1:11" ht="18" customHeight="1" x14ac:dyDescent="0.25">
      <c r="B44" s="22">
        <v>375</v>
      </c>
      <c r="C44" s="22">
        <f>SUM(C36:C43)</f>
        <v>375</v>
      </c>
      <c r="D44" s="22">
        <f t="shared" ref="D44:I44" si="11">SUM(D36:D43)</f>
        <v>210</v>
      </c>
      <c r="E44" s="22">
        <f t="shared" si="11"/>
        <v>90</v>
      </c>
      <c r="F44" s="22">
        <f t="shared" si="11"/>
        <v>75</v>
      </c>
      <c r="G44" s="22">
        <f t="shared" si="11"/>
        <v>525</v>
      </c>
      <c r="H44" s="22">
        <f t="shared" si="11"/>
        <v>900</v>
      </c>
      <c r="I44" s="22">
        <f t="shared" si="11"/>
        <v>30</v>
      </c>
      <c r="J44" s="19"/>
      <c r="K44" s="24" t="s">
        <v>306</v>
      </c>
    </row>
    <row r="45" spans="1:11" ht="14.1" customHeight="1" x14ac:dyDescent="0.25">
      <c r="A45" s="16" t="s">
        <v>0</v>
      </c>
      <c r="B45" s="16" t="s">
        <v>162</v>
      </c>
      <c r="C45" s="17" t="s">
        <v>1</v>
      </c>
      <c r="D45" s="17" t="s">
        <v>2</v>
      </c>
      <c r="E45" s="17" t="s">
        <v>3</v>
      </c>
      <c r="F45" s="17" t="s">
        <v>4</v>
      </c>
      <c r="G45" s="17" t="s">
        <v>5</v>
      </c>
      <c r="H45" s="17" t="s">
        <v>6</v>
      </c>
      <c r="I45" s="17" t="s">
        <v>7</v>
      </c>
      <c r="J45" s="17" t="s">
        <v>8</v>
      </c>
    </row>
    <row r="46" spans="1:11" ht="14.1" customHeight="1" x14ac:dyDescent="0.25">
      <c r="A46" s="16" t="s">
        <v>42</v>
      </c>
      <c r="B46" s="16"/>
      <c r="J46" s="19"/>
    </row>
    <row r="47" spans="1:11" ht="14.1" customHeight="1" x14ac:dyDescent="0.25">
      <c r="A47" s="12" t="s">
        <v>141</v>
      </c>
      <c r="B47" s="18">
        <v>30</v>
      </c>
      <c r="C47" s="18">
        <v>60</v>
      </c>
      <c r="D47" s="18">
        <v>30</v>
      </c>
      <c r="E47" s="18">
        <v>30</v>
      </c>
      <c r="F47" s="18">
        <v>0</v>
      </c>
      <c r="G47" s="18">
        <f>H47-C47</f>
        <v>60</v>
      </c>
      <c r="H47" s="18">
        <f t="shared" ref="H47:H53" si="12">I47*30</f>
        <v>120</v>
      </c>
      <c r="I47" s="18">
        <v>4</v>
      </c>
      <c r="J47" s="18" t="s">
        <v>19</v>
      </c>
      <c r="K47" s="24" t="s">
        <v>235</v>
      </c>
    </row>
    <row r="48" spans="1:11" ht="14.1" customHeight="1" x14ac:dyDescent="0.25">
      <c r="A48" s="12" t="s">
        <v>44</v>
      </c>
      <c r="B48" s="18">
        <v>30</v>
      </c>
      <c r="C48" s="18">
        <v>30</v>
      </c>
      <c r="D48" s="18">
        <v>30</v>
      </c>
      <c r="E48" s="18">
        <v>0</v>
      </c>
      <c r="F48" s="18">
        <v>0</v>
      </c>
      <c r="G48" s="18">
        <f t="shared" ref="G48:G53" si="13">H48-C48</f>
        <v>90</v>
      </c>
      <c r="H48" s="18">
        <f t="shared" si="12"/>
        <v>120</v>
      </c>
      <c r="I48" s="18">
        <v>4</v>
      </c>
      <c r="J48" s="18" t="s">
        <v>14</v>
      </c>
      <c r="K48" s="24" t="s">
        <v>236</v>
      </c>
    </row>
    <row r="49" spans="1:11" ht="14.1" customHeight="1" x14ac:dyDescent="0.25">
      <c r="A49" s="12" t="s">
        <v>45</v>
      </c>
      <c r="B49" s="18">
        <v>45</v>
      </c>
      <c r="C49" s="18">
        <v>30</v>
      </c>
      <c r="D49" s="18">
        <v>30</v>
      </c>
      <c r="E49" s="18">
        <v>0</v>
      </c>
      <c r="F49" s="18">
        <v>0</v>
      </c>
      <c r="G49" s="18">
        <f t="shared" si="13"/>
        <v>120</v>
      </c>
      <c r="H49" s="18">
        <f t="shared" si="12"/>
        <v>150</v>
      </c>
      <c r="I49" s="18">
        <v>5</v>
      </c>
      <c r="J49" s="18" t="s">
        <v>14</v>
      </c>
      <c r="K49" s="24" t="s">
        <v>239</v>
      </c>
    </row>
    <row r="50" spans="1:11" ht="14.1" customHeight="1" x14ac:dyDescent="0.25">
      <c r="A50" s="12" t="s">
        <v>41</v>
      </c>
      <c r="B50" s="18">
        <v>45</v>
      </c>
      <c r="C50" s="18">
        <v>45</v>
      </c>
      <c r="D50" s="18">
        <v>30</v>
      </c>
      <c r="E50" s="18">
        <v>15</v>
      </c>
      <c r="F50" s="18">
        <v>0</v>
      </c>
      <c r="G50" s="18">
        <f t="shared" si="13"/>
        <v>75</v>
      </c>
      <c r="H50" s="18">
        <f t="shared" si="12"/>
        <v>120</v>
      </c>
      <c r="I50" s="18">
        <v>4</v>
      </c>
      <c r="J50" s="18" t="s">
        <v>19</v>
      </c>
      <c r="K50" s="24" t="s">
        <v>246</v>
      </c>
    </row>
    <row r="51" spans="1:11" ht="14.1" customHeight="1" x14ac:dyDescent="0.25">
      <c r="A51" s="12" t="s">
        <v>352</v>
      </c>
      <c r="B51" s="18">
        <v>30</v>
      </c>
      <c r="C51" s="18">
        <v>30</v>
      </c>
      <c r="D51" s="18">
        <v>15</v>
      </c>
      <c r="E51" s="18">
        <v>15</v>
      </c>
      <c r="F51" s="18">
        <v>0</v>
      </c>
      <c r="G51" s="18">
        <f t="shared" si="13"/>
        <v>60</v>
      </c>
      <c r="H51" s="18">
        <f t="shared" si="12"/>
        <v>90</v>
      </c>
      <c r="I51" s="18">
        <v>3</v>
      </c>
      <c r="J51" s="18" t="s">
        <v>19</v>
      </c>
      <c r="K51" s="24" t="s">
        <v>245</v>
      </c>
    </row>
    <row r="52" spans="1:11" ht="14.1" customHeight="1" x14ac:dyDescent="0.25">
      <c r="A52" s="12" t="s">
        <v>353</v>
      </c>
      <c r="B52" s="18">
        <v>30</v>
      </c>
      <c r="C52" s="18">
        <v>30</v>
      </c>
      <c r="D52" s="18">
        <v>15</v>
      </c>
      <c r="E52" s="18">
        <v>15</v>
      </c>
      <c r="F52" s="18">
        <v>0</v>
      </c>
      <c r="G52" s="18">
        <f t="shared" si="13"/>
        <v>60</v>
      </c>
      <c r="H52" s="18">
        <f t="shared" si="12"/>
        <v>90</v>
      </c>
      <c r="I52" s="18">
        <v>3</v>
      </c>
      <c r="J52" s="18" t="s">
        <v>14</v>
      </c>
      <c r="K52" s="24" t="s">
        <v>243</v>
      </c>
    </row>
    <row r="53" spans="1:11" ht="14.1" customHeight="1" x14ac:dyDescent="0.25">
      <c r="A53" s="12" t="s">
        <v>347</v>
      </c>
      <c r="B53" s="18">
        <v>90</v>
      </c>
      <c r="C53" s="18">
        <v>105</v>
      </c>
      <c r="D53" s="18">
        <v>0</v>
      </c>
      <c r="E53" s="18">
        <v>0</v>
      </c>
      <c r="F53" s="18">
        <v>105</v>
      </c>
      <c r="G53" s="18">
        <f t="shared" si="13"/>
        <v>105</v>
      </c>
      <c r="H53" s="18">
        <f t="shared" si="12"/>
        <v>210</v>
      </c>
      <c r="I53" s="18">
        <v>7</v>
      </c>
      <c r="J53" s="18" t="s">
        <v>14</v>
      </c>
      <c r="K53" s="24" t="s">
        <v>240</v>
      </c>
    </row>
    <row r="54" spans="1:11" ht="15" customHeight="1" x14ac:dyDescent="0.25">
      <c r="B54" s="22">
        <v>375</v>
      </c>
      <c r="C54" s="22">
        <f>SUM(C47:C53)</f>
        <v>330</v>
      </c>
      <c r="D54" s="22">
        <f t="shared" ref="D54:I54" si="14">SUM(D47:D53)</f>
        <v>150</v>
      </c>
      <c r="E54" s="22">
        <f t="shared" si="14"/>
        <v>75</v>
      </c>
      <c r="F54" s="22">
        <f t="shared" si="14"/>
        <v>105</v>
      </c>
      <c r="G54" s="22">
        <f t="shared" si="14"/>
        <v>570</v>
      </c>
      <c r="H54" s="22">
        <f t="shared" si="14"/>
        <v>900</v>
      </c>
      <c r="I54" s="22">
        <f t="shared" si="14"/>
        <v>30</v>
      </c>
      <c r="J54" s="19"/>
      <c r="K54" s="24" t="s">
        <v>306</v>
      </c>
    </row>
    <row r="55" spans="1:11" ht="15" customHeight="1" x14ac:dyDescent="0.25">
      <c r="A55" s="16" t="s">
        <v>49</v>
      </c>
      <c r="B55" s="16"/>
      <c r="J55" s="19"/>
    </row>
    <row r="56" spans="1:11" ht="15" customHeight="1" x14ac:dyDescent="0.25">
      <c r="A56" s="12" t="s">
        <v>44</v>
      </c>
      <c r="B56" s="18">
        <v>45</v>
      </c>
      <c r="C56" s="18">
        <v>60</v>
      </c>
      <c r="D56" s="18">
        <v>30</v>
      </c>
      <c r="E56" s="18">
        <v>30</v>
      </c>
      <c r="F56" s="18">
        <v>0</v>
      </c>
      <c r="G56" s="18">
        <f>H56-C56</f>
        <v>60</v>
      </c>
      <c r="H56" s="18">
        <f t="shared" ref="H56:H65" si="15">I56*30</f>
        <v>120</v>
      </c>
      <c r="I56" s="18">
        <v>4</v>
      </c>
      <c r="J56" s="18" t="s">
        <v>19</v>
      </c>
      <c r="K56" s="24" t="s">
        <v>249</v>
      </c>
    </row>
    <row r="57" spans="1:11" ht="15" customHeight="1" x14ac:dyDescent="0.25">
      <c r="A57" s="12" t="s">
        <v>45</v>
      </c>
      <c r="B57" s="18">
        <v>45</v>
      </c>
      <c r="C57" s="18">
        <v>45</v>
      </c>
      <c r="D57" s="18">
        <v>30</v>
      </c>
      <c r="E57" s="18">
        <v>15</v>
      </c>
      <c r="F57" s="18">
        <v>0</v>
      </c>
      <c r="G57" s="18">
        <f t="shared" ref="G57:G65" si="16">H57-C57</f>
        <v>75</v>
      </c>
      <c r="H57" s="18">
        <f t="shared" si="15"/>
        <v>120</v>
      </c>
      <c r="I57" s="18">
        <v>4</v>
      </c>
      <c r="J57" s="18" t="s">
        <v>19</v>
      </c>
      <c r="K57" s="24" t="s">
        <v>251</v>
      </c>
    </row>
    <row r="58" spans="1:11" ht="15" customHeight="1" x14ac:dyDescent="0.25">
      <c r="A58" s="12" t="s">
        <v>53</v>
      </c>
      <c r="B58" s="18">
        <v>30</v>
      </c>
      <c r="C58" s="18">
        <v>30</v>
      </c>
      <c r="D58" s="18">
        <v>30</v>
      </c>
      <c r="E58" s="18">
        <v>0</v>
      </c>
      <c r="F58" s="18">
        <v>0</v>
      </c>
      <c r="G58" s="18">
        <f t="shared" si="16"/>
        <v>30</v>
      </c>
      <c r="H58" s="18">
        <f t="shared" si="15"/>
        <v>60</v>
      </c>
      <c r="I58" s="18">
        <v>2</v>
      </c>
      <c r="J58" s="18" t="s">
        <v>14</v>
      </c>
      <c r="K58" s="24" t="s">
        <v>257</v>
      </c>
    </row>
    <row r="59" spans="1:11" ht="15" customHeight="1" x14ac:dyDescent="0.25">
      <c r="A59" s="12" t="s">
        <v>354</v>
      </c>
      <c r="B59" s="18">
        <v>30</v>
      </c>
      <c r="C59" s="18">
        <v>30</v>
      </c>
      <c r="D59" s="18">
        <v>15</v>
      </c>
      <c r="E59" s="18">
        <v>15</v>
      </c>
      <c r="F59" s="18">
        <v>0</v>
      </c>
      <c r="G59" s="18">
        <f t="shared" si="16"/>
        <v>30</v>
      </c>
      <c r="H59" s="18">
        <f t="shared" si="15"/>
        <v>60</v>
      </c>
      <c r="I59" s="18">
        <v>2</v>
      </c>
      <c r="J59" s="18" t="s">
        <v>14</v>
      </c>
      <c r="K59" s="24" t="s">
        <v>255</v>
      </c>
    </row>
    <row r="60" spans="1:11" ht="15" customHeight="1" x14ac:dyDescent="0.25">
      <c r="A60" s="12" t="s">
        <v>355</v>
      </c>
      <c r="B60" s="18">
        <v>15</v>
      </c>
      <c r="C60" s="18">
        <v>15</v>
      </c>
      <c r="D60" s="18">
        <v>15</v>
      </c>
      <c r="E60" s="18">
        <v>0</v>
      </c>
      <c r="F60" s="18">
        <v>0</v>
      </c>
      <c r="G60" s="18">
        <f t="shared" si="16"/>
        <v>75</v>
      </c>
      <c r="H60" s="18">
        <f t="shared" si="15"/>
        <v>90</v>
      </c>
      <c r="I60" s="18">
        <v>3</v>
      </c>
      <c r="J60" s="18" t="s">
        <v>19</v>
      </c>
      <c r="K60" s="24" t="s">
        <v>263</v>
      </c>
    </row>
    <row r="61" spans="1:11" ht="15" customHeight="1" x14ac:dyDescent="0.25">
      <c r="A61" s="12" t="s">
        <v>117</v>
      </c>
      <c r="B61" s="18">
        <v>30</v>
      </c>
      <c r="C61" s="18">
        <v>30</v>
      </c>
      <c r="D61" s="18">
        <v>0</v>
      </c>
      <c r="E61" s="18">
        <v>0</v>
      </c>
      <c r="F61" s="18">
        <v>30</v>
      </c>
      <c r="G61" s="18">
        <f t="shared" si="16"/>
        <v>30</v>
      </c>
      <c r="H61" s="18">
        <f t="shared" si="15"/>
        <v>60</v>
      </c>
      <c r="I61" s="18">
        <v>2</v>
      </c>
      <c r="J61" s="18" t="s">
        <v>11</v>
      </c>
      <c r="K61" s="24" t="s">
        <v>258</v>
      </c>
    </row>
    <row r="62" spans="1:11" ht="15" customHeight="1" x14ac:dyDescent="0.25">
      <c r="A62" s="12" t="s">
        <v>353</v>
      </c>
      <c r="B62" s="18">
        <v>30</v>
      </c>
      <c r="C62" s="18">
        <v>30</v>
      </c>
      <c r="D62" s="18">
        <v>30</v>
      </c>
      <c r="E62" s="18">
        <v>0</v>
      </c>
      <c r="F62" s="18">
        <v>0</v>
      </c>
      <c r="G62" s="18">
        <f t="shared" si="16"/>
        <v>30</v>
      </c>
      <c r="H62" s="18">
        <f t="shared" si="15"/>
        <v>60</v>
      </c>
      <c r="I62" s="18">
        <v>2</v>
      </c>
      <c r="J62" s="18" t="s">
        <v>19</v>
      </c>
      <c r="K62" s="24" t="s">
        <v>254</v>
      </c>
    </row>
    <row r="63" spans="1:11" ht="15" customHeight="1" x14ac:dyDescent="0.25">
      <c r="A63" s="12" t="s">
        <v>356</v>
      </c>
      <c r="B63" s="18">
        <v>90</v>
      </c>
      <c r="C63" s="18">
        <v>105</v>
      </c>
      <c r="D63" s="18">
        <v>0</v>
      </c>
      <c r="E63" s="18">
        <v>0</v>
      </c>
      <c r="F63" s="18">
        <v>105</v>
      </c>
      <c r="G63" s="18">
        <f t="shared" si="16"/>
        <v>105</v>
      </c>
      <c r="H63" s="18">
        <f t="shared" si="15"/>
        <v>210</v>
      </c>
      <c r="I63" s="18">
        <v>7</v>
      </c>
      <c r="J63" s="18" t="s">
        <v>19</v>
      </c>
      <c r="K63" s="24" t="s">
        <v>252</v>
      </c>
    </row>
    <row r="64" spans="1:11" ht="15" customHeight="1" x14ac:dyDescent="0.25">
      <c r="A64" s="12" t="s">
        <v>148</v>
      </c>
      <c r="B64" s="18">
        <v>15</v>
      </c>
      <c r="C64" s="18">
        <v>30</v>
      </c>
      <c r="D64" s="18">
        <v>0</v>
      </c>
      <c r="E64" s="18">
        <v>0</v>
      </c>
      <c r="F64" s="18">
        <v>30</v>
      </c>
      <c r="G64" s="18">
        <f t="shared" si="16"/>
        <v>30</v>
      </c>
      <c r="H64" s="18">
        <f t="shared" si="15"/>
        <v>60</v>
      </c>
      <c r="I64" s="18">
        <v>2</v>
      </c>
      <c r="J64" s="18" t="s">
        <v>11</v>
      </c>
      <c r="K64" s="24" t="s">
        <v>149</v>
      </c>
    </row>
    <row r="65" spans="1:11" ht="15" customHeight="1" x14ac:dyDescent="0.25">
      <c r="A65" s="12" t="s">
        <v>357</v>
      </c>
      <c r="B65" s="18">
        <v>15</v>
      </c>
      <c r="C65" s="18">
        <v>15</v>
      </c>
      <c r="D65" s="18">
        <v>0</v>
      </c>
      <c r="E65" s="18">
        <v>0</v>
      </c>
      <c r="F65" s="18">
        <v>15</v>
      </c>
      <c r="G65" s="18">
        <f t="shared" si="16"/>
        <v>45</v>
      </c>
      <c r="H65" s="18">
        <f t="shared" si="15"/>
        <v>60</v>
      </c>
      <c r="I65" s="18">
        <v>2</v>
      </c>
      <c r="J65" s="18" t="s">
        <v>11</v>
      </c>
      <c r="K65" s="24" t="s">
        <v>259</v>
      </c>
    </row>
    <row r="66" spans="1:11" ht="15" customHeight="1" x14ac:dyDescent="0.25">
      <c r="B66" s="22">
        <f t="shared" ref="B66:H66" si="17">SUM(B56:B65)</f>
        <v>345</v>
      </c>
      <c r="C66" s="22">
        <f t="shared" si="17"/>
        <v>390</v>
      </c>
      <c r="D66" s="22">
        <f t="shared" si="17"/>
        <v>150</v>
      </c>
      <c r="E66" s="22">
        <f t="shared" si="17"/>
        <v>60</v>
      </c>
      <c r="F66" s="22">
        <f t="shared" si="17"/>
        <v>180</v>
      </c>
      <c r="G66" s="22">
        <f t="shared" si="17"/>
        <v>510</v>
      </c>
      <c r="H66" s="22">
        <f t="shared" si="17"/>
        <v>900</v>
      </c>
      <c r="I66" s="22">
        <f>SUM(I56:I65)</f>
        <v>30</v>
      </c>
      <c r="J66" s="19"/>
      <c r="K66" s="24" t="s">
        <v>306</v>
      </c>
    </row>
    <row r="67" spans="1:11" ht="15" customHeight="1" x14ac:dyDescent="0.25">
      <c r="A67" s="16" t="s">
        <v>55</v>
      </c>
      <c r="B67" s="16"/>
      <c r="J67" s="19"/>
      <c r="K67" s="24">
        <v>0</v>
      </c>
    </row>
    <row r="68" spans="1:11" ht="15" customHeight="1" x14ac:dyDescent="0.25">
      <c r="A68" s="12" t="s">
        <v>56</v>
      </c>
      <c r="B68" s="18">
        <v>45</v>
      </c>
      <c r="C68" s="18">
        <v>45</v>
      </c>
      <c r="D68" s="18">
        <v>45</v>
      </c>
      <c r="E68" s="18">
        <v>0</v>
      </c>
      <c r="F68" s="18">
        <v>0</v>
      </c>
      <c r="G68" s="18">
        <f>H68-C68</f>
        <v>45</v>
      </c>
      <c r="H68" s="18">
        <f t="shared" ref="H68:H77" si="18">I68*30</f>
        <v>90</v>
      </c>
      <c r="I68" s="18">
        <v>3</v>
      </c>
      <c r="J68" s="18" t="s">
        <v>14</v>
      </c>
      <c r="K68" s="24" t="s">
        <v>266</v>
      </c>
    </row>
    <row r="69" spans="1:11" ht="15" customHeight="1" x14ac:dyDescent="0.25">
      <c r="A69" s="12" t="s">
        <v>423</v>
      </c>
      <c r="B69" s="18">
        <v>15</v>
      </c>
      <c r="C69" s="18">
        <v>15</v>
      </c>
      <c r="D69" s="18">
        <v>15</v>
      </c>
      <c r="E69" s="18">
        <v>0</v>
      </c>
      <c r="F69" s="18">
        <v>0</v>
      </c>
      <c r="G69" s="18">
        <f t="shared" ref="G69:G77" si="19">H69-C69</f>
        <v>75</v>
      </c>
      <c r="H69" s="18">
        <f t="shared" si="18"/>
        <v>90</v>
      </c>
      <c r="I69" s="18">
        <v>3</v>
      </c>
      <c r="J69" s="18" t="s">
        <v>19</v>
      </c>
      <c r="K69" s="24" t="s">
        <v>269</v>
      </c>
    </row>
    <row r="70" spans="1:11" ht="15" customHeight="1" x14ac:dyDescent="0.25">
      <c r="A70" s="12" t="s">
        <v>59</v>
      </c>
      <c r="B70" s="18">
        <v>15</v>
      </c>
      <c r="C70" s="18">
        <v>15</v>
      </c>
      <c r="D70" s="18">
        <v>15</v>
      </c>
      <c r="E70" s="18">
        <v>0</v>
      </c>
      <c r="F70" s="18">
        <v>0</v>
      </c>
      <c r="G70" s="18">
        <f t="shared" si="19"/>
        <v>75</v>
      </c>
      <c r="H70" s="18">
        <f t="shared" si="18"/>
        <v>90</v>
      </c>
      <c r="I70" s="18">
        <v>3</v>
      </c>
      <c r="J70" s="18" t="s">
        <v>19</v>
      </c>
      <c r="K70" s="24" t="s">
        <v>270</v>
      </c>
    </row>
    <row r="71" spans="1:11" ht="15" customHeight="1" x14ac:dyDescent="0.25">
      <c r="A71" s="12" t="s">
        <v>358</v>
      </c>
      <c r="B71" s="18">
        <v>30</v>
      </c>
      <c r="C71" s="18">
        <v>30</v>
      </c>
      <c r="D71" s="18">
        <v>30</v>
      </c>
      <c r="E71" s="18">
        <v>0</v>
      </c>
      <c r="F71" s="18">
        <v>0</v>
      </c>
      <c r="G71" s="18">
        <f t="shared" si="19"/>
        <v>60</v>
      </c>
      <c r="H71" s="18">
        <f t="shared" si="18"/>
        <v>90</v>
      </c>
      <c r="I71" s="18">
        <v>3</v>
      </c>
      <c r="J71" s="18" t="s">
        <v>19</v>
      </c>
      <c r="K71" s="24" t="s">
        <v>267</v>
      </c>
    </row>
    <row r="72" spans="1:11" ht="15" customHeight="1" x14ac:dyDescent="0.25">
      <c r="A72" s="12" t="s">
        <v>53</v>
      </c>
      <c r="B72" s="18">
        <v>30</v>
      </c>
      <c r="C72" s="18">
        <v>45</v>
      </c>
      <c r="D72" s="18">
        <v>15</v>
      </c>
      <c r="E72" s="18">
        <v>30</v>
      </c>
      <c r="F72" s="18">
        <v>0</v>
      </c>
      <c r="G72" s="18">
        <f t="shared" si="19"/>
        <v>15</v>
      </c>
      <c r="H72" s="18">
        <f t="shared" si="18"/>
        <v>60</v>
      </c>
      <c r="I72" s="18">
        <v>2</v>
      </c>
      <c r="J72" s="18" t="s">
        <v>19</v>
      </c>
      <c r="K72" s="24" t="s">
        <v>273</v>
      </c>
    </row>
    <row r="73" spans="1:11" ht="15" customHeight="1" x14ac:dyDescent="0.25">
      <c r="A73" s="12" t="s">
        <v>354</v>
      </c>
      <c r="B73" s="18">
        <v>30</v>
      </c>
      <c r="C73" s="18">
        <v>30</v>
      </c>
      <c r="D73" s="18">
        <v>15</v>
      </c>
      <c r="E73" s="18">
        <v>15</v>
      </c>
      <c r="F73" s="18">
        <v>0</v>
      </c>
      <c r="G73" s="18">
        <f t="shared" si="19"/>
        <v>60</v>
      </c>
      <c r="H73" s="18">
        <f t="shared" si="18"/>
        <v>90</v>
      </c>
      <c r="I73" s="18">
        <v>3</v>
      </c>
      <c r="J73" s="18" t="s">
        <v>19</v>
      </c>
      <c r="K73" s="24" t="s">
        <v>273</v>
      </c>
    </row>
    <row r="74" spans="1:11" x14ac:dyDescent="0.25">
      <c r="A74" s="12" t="s">
        <v>274</v>
      </c>
      <c r="B74" s="18">
        <v>30</v>
      </c>
      <c r="C74" s="18">
        <v>30</v>
      </c>
      <c r="D74" s="18">
        <v>0</v>
      </c>
      <c r="E74" s="18">
        <v>0</v>
      </c>
      <c r="F74" s="18">
        <v>30</v>
      </c>
      <c r="G74" s="18">
        <f t="shared" si="19"/>
        <v>30</v>
      </c>
      <c r="H74" s="18">
        <f t="shared" si="18"/>
        <v>60</v>
      </c>
      <c r="I74" s="18">
        <v>2</v>
      </c>
      <c r="J74" s="18" t="s">
        <v>11</v>
      </c>
      <c r="K74" s="24" t="s">
        <v>153</v>
      </c>
    </row>
    <row r="75" spans="1:11" ht="15" customHeight="1" x14ac:dyDescent="0.25">
      <c r="A75" s="12" t="s">
        <v>359</v>
      </c>
      <c r="B75" s="18">
        <v>15</v>
      </c>
      <c r="C75" s="18">
        <v>15</v>
      </c>
      <c r="D75" s="18">
        <v>0</v>
      </c>
      <c r="E75" s="18">
        <v>0</v>
      </c>
      <c r="F75" s="18">
        <v>15</v>
      </c>
      <c r="G75" s="18">
        <f t="shared" si="19"/>
        <v>45</v>
      </c>
      <c r="H75" s="18">
        <f t="shared" si="18"/>
        <v>60</v>
      </c>
      <c r="I75" s="18">
        <v>2</v>
      </c>
      <c r="J75" s="18" t="s">
        <v>11</v>
      </c>
      <c r="K75" s="24" t="s">
        <v>275</v>
      </c>
    </row>
    <row r="76" spans="1:11" ht="15" customHeight="1" x14ac:dyDescent="0.25">
      <c r="A76" s="12" t="s">
        <v>360</v>
      </c>
      <c r="B76" s="18">
        <v>30</v>
      </c>
      <c r="C76" s="18">
        <v>30</v>
      </c>
      <c r="D76" s="18">
        <v>15</v>
      </c>
      <c r="E76" s="18">
        <v>15</v>
      </c>
      <c r="F76" s="18">
        <v>0</v>
      </c>
      <c r="G76" s="18">
        <f t="shared" si="19"/>
        <v>90</v>
      </c>
      <c r="H76" s="18">
        <f t="shared" si="18"/>
        <v>120</v>
      </c>
      <c r="I76" s="18">
        <v>4</v>
      </c>
      <c r="J76" s="18" t="s">
        <v>14</v>
      </c>
      <c r="K76" s="24" t="s">
        <v>264</v>
      </c>
    </row>
    <row r="77" spans="1:11" ht="15" customHeight="1" x14ac:dyDescent="0.25">
      <c r="A77" s="12" t="s">
        <v>347</v>
      </c>
      <c r="B77" s="18">
        <v>90</v>
      </c>
      <c r="C77" s="18">
        <v>75</v>
      </c>
      <c r="D77" s="18">
        <v>0</v>
      </c>
      <c r="E77" s="18">
        <v>0</v>
      </c>
      <c r="F77" s="18">
        <v>75</v>
      </c>
      <c r="G77" s="18">
        <f t="shared" si="19"/>
        <v>75</v>
      </c>
      <c r="H77" s="18">
        <f t="shared" si="18"/>
        <v>150</v>
      </c>
      <c r="I77" s="18">
        <v>5</v>
      </c>
      <c r="J77" s="18" t="s">
        <v>14</v>
      </c>
      <c r="K77" s="24" t="s">
        <v>271</v>
      </c>
    </row>
    <row r="78" spans="1:11" ht="15" customHeight="1" x14ac:dyDescent="0.25">
      <c r="B78" s="22">
        <v>375</v>
      </c>
      <c r="C78" s="22">
        <f t="shared" ref="C78:H78" si="20">SUM(C68:C77)</f>
        <v>330</v>
      </c>
      <c r="D78" s="22">
        <f t="shared" si="20"/>
        <v>150</v>
      </c>
      <c r="E78" s="22">
        <f t="shared" si="20"/>
        <v>60</v>
      </c>
      <c r="F78" s="22">
        <f t="shared" si="20"/>
        <v>120</v>
      </c>
      <c r="G78" s="22">
        <f t="shared" si="20"/>
        <v>570</v>
      </c>
      <c r="H78" s="22">
        <f t="shared" si="20"/>
        <v>900</v>
      </c>
      <c r="I78" s="22">
        <f>SUM(I68:I77)</f>
        <v>30</v>
      </c>
      <c r="J78" s="19"/>
      <c r="K78" s="24" t="s">
        <v>306</v>
      </c>
    </row>
    <row r="79" spans="1:11" ht="15" customHeight="1" x14ac:dyDescent="0.25">
      <c r="A79" s="16" t="s">
        <v>99</v>
      </c>
      <c r="B79" s="16"/>
      <c r="J79" s="19"/>
    </row>
    <row r="80" spans="1:11" ht="15" customHeight="1" x14ac:dyDescent="0.25">
      <c r="A80" s="12" t="s">
        <v>56</v>
      </c>
      <c r="B80" s="18">
        <v>30</v>
      </c>
      <c r="C80" s="18">
        <v>45</v>
      </c>
      <c r="D80" s="18">
        <v>30</v>
      </c>
      <c r="E80" s="18">
        <v>15</v>
      </c>
      <c r="F80" s="18">
        <v>0</v>
      </c>
      <c r="G80" s="18">
        <f>H80-C80</f>
        <v>45</v>
      </c>
      <c r="H80" s="18">
        <f t="shared" ref="H80:H87" si="21">I80*30</f>
        <v>90</v>
      </c>
      <c r="I80" s="18">
        <v>3</v>
      </c>
      <c r="J80" s="18" t="s">
        <v>19</v>
      </c>
      <c r="K80" s="24" t="s">
        <v>283</v>
      </c>
    </row>
    <row r="81" spans="1:11" ht="15" customHeight="1" x14ac:dyDescent="0.25">
      <c r="A81" s="12" t="s">
        <v>67</v>
      </c>
      <c r="B81" s="18">
        <v>45</v>
      </c>
      <c r="C81" s="18">
        <v>45</v>
      </c>
      <c r="D81" s="18">
        <v>0</v>
      </c>
      <c r="E81" s="18">
        <v>0</v>
      </c>
      <c r="F81" s="18">
        <v>45</v>
      </c>
      <c r="G81" s="18">
        <f t="shared" ref="G81:G87" si="22">H81-C81</f>
        <v>75</v>
      </c>
      <c r="H81" s="18">
        <f t="shared" si="21"/>
        <v>120</v>
      </c>
      <c r="I81" s="18">
        <v>4</v>
      </c>
      <c r="J81" s="18" t="s">
        <v>19</v>
      </c>
      <c r="K81" s="24" t="s">
        <v>155</v>
      </c>
    </row>
    <row r="82" spans="1:11" ht="15" customHeight="1" x14ac:dyDescent="0.25">
      <c r="A82" s="12" t="s">
        <v>361</v>
      </c>
      <c r="B82" s="18">
        <v>30</v>
      </c>
      <c r="C82" s="18">
        <v>30</v>
      </c>
      <c r="D82" s="18">
        <v>0</v>
      </c>
      <c r="E82" s="18">
        <v>0</v>
      </c>
      <c r="F82" s="18">
        <v>30</v>
      </c>
      <c r="G82" s="18">
        <f t="shared" si="22"/>
        <v>60</v>
      </c>
      <c r="H82" s="18">
        <f t="shared" si="21"/>
        <v>90</v>
      </c>
      <c r="I82" s="18">
        <v>3</v>
      </c>
      <c r="J82" s="18" t="s">
        <v>19</v>
      </c>
      <c r="K82" s="24" t="s">
        <v>285</v>
      </c>
    </row>
    <row r="83" spans="1:11" ht="15" customHeight="1" x14ac:dyDescent="0.25">
      <c r="A83" s="12" t="s">
        <v>61</v>
      </c>
      <c r="B83" s="18">
        <v>30</v>
      </c>
      <c r="C83" s="18">
        <v>45</v>
      </c>
      <c r="D83" s="18">
        <v>30</v>
      </c>
      <c r="E83" s="18">
        <v>15</v>
      </c>
      <c r="F83" s="18">
        <v>0</v>
      </c>
      <c r="G83" s="18">
        <f t="shared" si="22"/>
        <v>45</v>
      </c>
      <c r="H83" s="18">
        <f t="shared" si="21"/>
        <v>90</v>
      </c>
      <c r="I83" s="18">
        <v>3</v>
      </c>
      <c r="J83" s="18" t="s">
        <v>19</v>
      </c>
      <c r="K83" s="24" t="s">
        <v>290</v>
      </c>
    </row>
    <row r="84" spans="1:11" ht="15" customHeight="1" x14ac:dyDescent="0.25">
      <c r="A84" s="12" t="s">
        <v>362</v>
      </c>
      <c r="B84" s="18">
        <v>30</v>
      </c>
      <c r="C84" s="18">
        <v>30</v>
      </c>
      <c r="D84" s="18">
        <v>15</v>
      </c>
      <c r="E84" s="18">
        <v>15</v>
      </c>
      <c r="F84" s="18">
        <v>0</v>
      </c>
      <c r="G84" s="18">
        <f t="shared" si="22"/>
        <v>120</v>
      </c>
      <c r="H84" s="18">
        <f t="shared" si="21"/>
        <v>150</v>
      </c>
      <c r="I84" s="18">
        <v>5</v>
      </c>
      <c r="J84" s="18" t="s">
        <v>19</v>
      </c>
      <c r="K84" s="24" t="s">
        <v>288</v>
      </c>
    </row>
    <row r="85" spans="1:11" ht="15" customHeight="1" x14ac:dyDescent="0.25">
      <c r="A85" s="12" t="s">
        <v>121</v>
      </c>
      <c r="B85" s="18">
        <v>30</v>
      </c>
      <c r="C85" s="18">
        <v>30</v>
      </c>
      <c r="D85" s="18">
        <v>0</v>
      </c>
      <c r="E85" s="18">
        <v>0</v>
      </c>
      <c r="F85" s="18">
        <v>30</v>
      </c>
      <c r="G85" s="18">
        <f t="shared" si="22"/>
        <v>30</v>
      </c>
      <c r="H85" s="18">
        <f t="shared" si="21"/>
        <v>60</v>
      </c>
      <c r="I85" s="18">
        <v>2</v>
      </c>
      <c r="J85" s="18" t="s">
        <v>11</v>
      </c>
      <c r="K85" s="24" t="s">
        <v>287</v>
      </c>
    </row>
    <row r="86" spans="1:11" ht="15" customHeight="1" x14ac:dyDescent="0.25">
      <c r="A86" s="12" t="s">
        <v>360</v>
      </c>
      <c r="B86" s="18">
        <v>30</v>
      </c>
      <c r="C86" s="18">
        <v>30</v>
      </c>
      <c r="D86" s="18">
        <v>15</v>
      </c>
      <c r="E86" s="18">
        <v>15</v>
      </c>
      <c r="F86" s="18">
        <v>0</v>
      </c>
      <c r="G86" s="18">
        <f t="shared" si="22"/>
        <v>60</v>
      </c>
      <c r="H86" s="18">
        <f t="shared" si="21"/>
        <v>90</v>
      </c>
      <c r="I86" s="18">
        <v>3</v>
      </c>
      <c r="J86" s="18" t="s">
        <v>19</v>
      </c>
      <c r="K86" s="24" t="s">
        <v>281</v>
      </c>
    </row>
    <row r="87" spans="1:11" ht="15" customHeight="1" x14ac:dyDescent="0.25">
      <c r="A87" s="12" t="s">
        <v>347</v>
      </c>
      <c r="B87" s="18">
        <v>90</v>
      </c>
      <c r="C87" s="18">
        <v>75</v>
      </c>
      <c r="D87" s="18">
        <v>0</v>
      </c>
      <c r="E87" s="18">
        <v>0</v>
      </c>
      <c r="F87" s="18">
        <v>75</v>
      </c>
      <c r="G87" s="18">
        <f t="shared" si="22"/>
        <v>135</v>
      </c>
      <c r="H87" s="18">
        <f t="shared" si="21"/>
        <v>210</v>
      </c>
      <c r="I87" s="18">
        <v>7</v>
      </c>
      <c r="J87" s="18" t="s">
        <v>19</v>
      </c>
      <c r="K87" s="24" t="s">
        <v>284</v>
      </c>
    </row>
    <row r="88" spans="1:11" ht="15" customHeight="1" x14ac:dyDescent="0.25">
      <c r="B88" s="22">
        <f t="shared" ref="B88:I88" si="23">SUM(B80:B87)</f>
        <v>315</v>
      </c>
      <c r="C88" s="22">
        <f t="shared" si="23"/>
        <v>330</v>
      </c>
      <c r="D88" s="22">
        <f t="shared" si="23"/>
        <v>90</v>
      </c>
      <c r="E88" s="22">
        <f t="shared" si="23"/>
        <v>60</v>
      </c>
      <c r="F88" s="22">
        <f t="shared" si="23"/>
        <v>180</v>
      </c>
      <c r="G88" s="22">
        <f t="shared" si="23"/>
        <v>570</v>
      </c>
      <c r="H88" s="22">
        <f t="shared" si="23"/>
        <v>900</v>
      </c>
      <c r="I88" s="22">
        <f t="shared" si="23"/>
        <v>30</v>
      </c>
      <c r="J88" s="19"/>
      <c r="K88" s="24" t="s">
        <v>306</v>
      </c>
    </row>
    <row r="89" spans="1:11" ht="15" customHeight="1" x14ac:dyDescent="0.25">
      <c r="A89" s="16" t="s">
        <v>68</v>
      </c>
      <c r="B89" s="16"/>
      <c r="I89" s="24"/>
      <c r="J89" s="19"/>
      <c r="K89" s="24">
        <v>0</v>
      </c>
    </row>
    <row r="90" spans="1:11" ht="15" customHeight="1" x14ac:dyDescent="0.25">
      <c r="A90" s="12" t="s">
        <v>69</v>
      </c>
      <c r="I90" s="18">
        <v>2</v>
      </c>
      <c r="J90" s="19" t="s">
        <v>19</v>
      </c>
      <c r="K90" s="24">
        <v>0</v>
      </c>
    </row>
    <row r="91" spans="1:11" ht="15" customHeight="1" x14ac:dyDescent="0.25">
      <c r="A91" s="12" t="s">
        <v>363</v>
      </c>
      <c r="I91" s="18">
        <v>2</v>
      </c>
      <c r="J91" s="19" t="s">
        <v>19</v>
      </c>
    </row>
    <row r="92" spans="1:11" ht="15" customHeight="1" x14ac:dyDescent="0.25">
      <c r="A92" s="12" t="s">
        <v>70</v>
      </c>
      <c r="I92" s="18">
        <v>3</v>
      </c>
      <c r="J92" s="19" t="s">
        <v>19</v>
      </c>
      <c r="K92" s="24">
        <v>0</v>
      </c>
    </row>
    <row r="93" spans="1:11" ht="15" customHeight="1" x14ac:dyDescent="0.25">
      <c r="A93" s="12" t="s">
        <v>364</v>
      </c>
      <c r="I93" s="18">
        <v>3</v>
      </c>
      <c r="J93" s="19" t="s">
        <v>19</v>
      </c>
    </row>
    <row r="94" spans="1:11" ht="15" customHeight="1" x14ac:dyDescent="0.25">
      <c r="I94" s="25">
        <f>SUM(I90:I93)</f>
        <v>10</v>
      </c>
      <c r="J94" s="19"/>
    </row>
    <row r="95" spans="1:11" ht="15" customHeight="1" x14ac:dyDescent="0.25">
      <c r="A95" s="26" t="s">
        <v>71</v>
      </c>
      <c r="B95" s="22">
        <f t="shared" ref="B95:H95" si="24">B88+B78+B66+B54+B44+B34+B22+B11</f>
        <v>2715</v>
      </c>
      <c r="C95" s="22">
        <f t="shared" si="24"/>
        <v>2895</v>
      </c>
      <c r="D95" s="22">
        <f t="shared" si="24"/>
        <v>1305</v>
      </c>
      <c r="E95" s="22">
        <f t="shared" si="24"/>
        <v>555</v>
      </c>
      <c r="F95" s="22">
        <f t="shared" si="24"/>
        <v>1035</v>
      </c>
      <c r="G95" s="22">
        <f t="shared" si="24"/>
        <v>4215</v>
      </c>
      <c r="H95" s="22">
        <f t="shared" si="24"/>
        <v>7110</v>
      </c>
      <c r="I95" s="25">
        <f>I88+I78+I66+I54+I44+I34+I22+I11+I94</f>
        <v>250</v>
      </c>
      <c r="K95" s="24">
        <v>0</v>
      </c>
    </row>
    <row r="96" spans="1:11" ht="15" customHeight="1" x14ac:dyDescent="0.25">
      <c r="C96" s="18">
        <f>C95/120</f>
        <v>24.125</v>
      </c>
      <c r="D96" s="18">
        <f t="shared" ref="D96:I96" si="25">D95/120</f>
        <v>10.875</v>
      </c>
      <c r="E96" s="18">
        <f t="shared" si="25"/>
        <v>4.625</v>
      </c>
      <c r="F96" s="18">
        <f t="shared" si="25"/>
        <v>8.625</v>
      </c>
      <c r="G96" s="18">
        <f t="shared" si="25"/>
        <v>35.125</v>
      </c>
      <c r="H96" s="18">
        <f t="shared" si="25"/>
        <v>59.25</v>
      </c>
      <c r="I96" s="8">
        <f t="shared" si="25"/>
        <v>2.0833333333333335</v>
      </c>
      <c r="K96" s="24" t="s">
        <v>306</v>
      </c>
    </row>
    <row r="97" spans="11:11" ht="15" customHeight="1" x14ac:dyDescent="0.25">
      <c r="K97" s="24" t="s">
        <v>306</v>
      </c>
    </row>
    <row r="98" spans="11:11" ht="15" customHeight="1" x14ac:dyDescent="0.25">
      <c r="K98" s="24" t="s">
        <v>306</v>
      </c>
    </row>
    <row r="99" spans="11:11" ht="15" customHeight="1" x14ac:dyDescent="0.25">
      <c r="K99" s="24" t="s">
        <v>306</v>
      </c>
    </row>
    <row r="100" spans="11:11" ht="15" customHeight="1" x14ac:dyDescent="0.25">
      <c r="K100" s="24" t="s">
        <v>306</v>
      </c>
    </row>
    <row r="101" spans="11:11" ht="15" customHeight="1" x14ac:dyDescent="0.25">
      <c r="K101" s="24" t="s">
        <v>306</v>
      </c>
    </row>
    <row r="102" spans="11:11" ht="15" customHeight="1" x14ac:dyDescent="0.25">
      <c r="K102" s="24" t="s">
        <v>306</v>
      </c>
    </row>
    <row r="103" spans="11:11" ht="15" customHeight="1" x14ac:dyDescent="0.25">
      <c r="K103" s="24" t="s">
        <v>306</v>
      </c>
    </row>
    <row r="104" spans="11:11" ht="15" customHeight="1" x14ac:dyDescent="0.25">
      <c r="K104" s="24" t="s">
        <v>306</v>
      </c>
    </row>
    <row r="105" spans="11:11" ht="15" customHeight="1" x14ac:dyDescent="0.25">
      <c r="K105" s="24" t="s">
        <v>306</v>
      </c>
    </row>
    <row r="106" spans="11:11" ht="15" customHeight="1" x14ac:dyDescent="0.25">
      <c r="K106" s="24" t="s">
        <v>306</v>
      </c>
    </row>
  </sheetData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83" fitToHeight="2" orientation="portrait" r:id="rId1"/>
  <headerFooter alignWithMargins="0">
    <oddHeader>&amp;C&amp;14УЧЕБЕН ПЛАН: &amp;A</oddHeader>
  </headerFooter>
  <rowBreaks count="1" manualBreakCount="1">
    <brk id="44" max="9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8">
    <tabColor theme="3" tint="-0.499984740745262"/>
  </sheetPr>
  <dimension ref="A1:O106"/>
  <sheetViews>
    <sheetView view="pageBreakPreview" topLeftCell="A35" zoomScale="96" zoomScaleNormal="100" zoomScaleSheetLayoutView="96" workbookViewId="0">
      <selection activeCell="AA54" sqref="AA54"/>
    </sheetView>
  </sheetViews>
  <sheetFormatPr defaultRowHeight="18" customHeight="1" x14ac:dyDescent="0.25"/>
  <cols>
    <col min="1" max="1" width="59" style="12" customWidth="1"/>
    <col min="2" max="2" width="3.7109375" style="12" hidden="1" customWidth="1"/>
    <col min="3" max="8" width="4.7109375" style="18" customWidth="1"/>
    <col min="9" max="9" width="3.7109375" style="8" customWidth="1"/>
    <col min="10" max="10" width="6.85546875" style="23" bestFit="1" customWidth="1"/>
    <col min="11" max="11" width="9.140625" style="32"/>
    <col min="12" max="16384" width="9.140625" style="24"/>
  </cols>
  <sheetData>
    <row r="1" spans="1:15" s="1" customFormat="1" ht="20.100000000000001" customHeight="1" x14ac:dyDescent="0.25">
      <c r="A1" s="16" t="s">
        <v>0</v>
      </c>
      <c r="B1" s="16" t="s">
        <v>162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</row>
    <row r="2" spans="1:15" ht="20.100000000000001" customHeight="1" x14ac:dyDescent="0.25">
      <c r="A2" s="16" t="s">
        <v>9</v>
      </c>
      <c r="B2" s="16"/>
      <c r="J2" s="19"/>
    </row>
    <row r="3" spans="1:15" ht="20.100000000000001" customHeight="1" x14ac:dyDescent="0.25">
      <c r="A3" s="12" t="s">
        <v>13</v>
      </c>
      <c r="B3" s="18">
        <v>30</v>
      </c>
      <c r="C3" s="18">
        <v>30</v>
      </c>
      <c r="D3" s="18">
        <v>30</v>
      </c>
      <c r="E3" s="18">
        <v>0</v>
      </c>
      <c r="F3" s="18">
        <v>0</v>
      </c>
      <c r="G3" s="18">
        <f>H3-C3</f>
        <v>90</v>
      </c>
      <c r="H3" s="18">
        <f t="shared" ref="H3:H10" si="0">I3*30</f>
        <v>120</v>
      </c>
      <c r="I3" s="18">
        <v>4</v>
      </c>
      <c r="J3" s="18" t="s">
        <v>19</v>
      </c>
      <c r="L3" s="24" t="s">
        <v>190</v>
      </c>
      <c r="O3" s="1" t="s">
        <v>12</v>
      </c>
    </row>
    <row r="4" spans="1:15" ht="20.100000000000001" customHeight="1" x14ac:dyDescent="0.25">
      <c r="A4" s="12" t="s">
        <v>16</v>
      </c>
      <c r="B4" s="18">
        <v>45</v>
      </c>
      <c r="C4" s="18">
        <v>45</v>
      </c>
      <c r="D4" s="18">
        <v>15</v>
      </c>
      <c r="E4" s="18">
        <v>30</v>
      </c>
      <c r="F4" s="18">
        <v>0</v>
      </c>
      <c r="G4" s="18">
        <f t="shared" ref="G4:G10" si="1">H4-C4</f>
        <v>75</v>
      </c>
      <c r="H4" s="18">
        <f t="shared" si="0"/>
        <v>120</v>
      </c>
      <c r="I4" s="18">
        <v>4</v>
      </c>
      <c r="J4" s="18" t="s">
        <v>14</v>
      </c>
      <c r="L4" s="24" t="s">
        <v>191</v>
      </c>
      <c r="O4" s="24">
        <f>SUMIF(A:A,"*практически*",C:C)</f>
        <v>735</v>
      </c>
    </row>
    <row r="5" spans="1:15" ht="20.100000000000001" customHeight="1" x14ac:dyDescent="0.25">
      <c r="A5" s="12" t="s">
        <v>105</v>
      </c>
      <c r="B5" s="18">
        <v>90</v>
      </c>
      <c r="C5" s="18">
        <v>90</v>
      </c>
      <c r="D5" s="18">
        <v>0</v>
      </c>
      <c r="E5" s="18">
        <v>0</v>
      </c>
      <c r="F5" s="18">
        <v>90</v>
      </c>
      <c r="G5" s="18">
        <f t="shared" si="1"/>
        <v>120</v>
      </c>
      <c r="H5" s="18">
        <f t="shared" si="0"/>
        <v>210</v>
      </c>
      <c r="I5" s="18">
        <v>7</v>
      </c>
      <c r="J5" s="18" t="s">
        <v>14</v>
      </c>
      <c r="L5" s="24" t="s">
        <v>192</v>
      </c>
    </row>
    <row r="6" spans="1:15" ht="20.100000000000001" customHeight="1" x14ac:dyDescent="0.25">
      <c r="A6" s="12" t="s">
        <v>365</v>
      </c>
      <c r="B6" s="18">
        <v>15</v>
      </c>
      <c r="C6" s="18">
        <v>30</v>
      </c>
      <c r="D6" s="18">
        <v>0</v>
      </c>
      <c r="E6" s="18">
        <v>0</v>
      </c>
      <c r="F6" s="18">
        <v>30</v>
      </c>
      <c r="G6" s="18">
        <f t="shared" si="1"/>
        <v>60</v>
      </c>
      <c r="H6" s="18">
        <f t="shared" si="0"/>
        <v>90</v>
      </c>
      <c r="I6" s="18">
        <v>3</v>
      </c>
      <c r="J6" s="18" t="s">
        <v>19</v>
      </c>
      <c r="L6" s="24" t="s">
        <v>195</v>
      </c>
    </row>
    <row r="7" spans="1:15" ht="20.100000000000001" customHeight="1" x14ac:dyDescent="0.25">
      <c r="A7" s="12" t="s">
        <v>83</v>
      </c>
      <c r="B7" s="18">
        <v>15</v>
      </c>
      <c r="C7" s="18">
        <v>30</v>
      </c>
      <c r="D7" s="18">
        <v>0</v>
      </c>
      <c r="E7" s="18">
        <v>0</v>
      </c>
      <c r="F7" s="18">
        <v>30</v>
      </c>
      <c r="G7" s="18">
        <f t="shared" si="1"/>
        <v>30</v>
      </c>
      <c r="H7" s="18">
        <f t="shared" si="0"/>
        <v>60</v>
      </c>
      <c r="I7" s="18">
        <v>2</v>
      </c>
      <c r="J7" s="18" t="s">
        <v>11</v>
      </c>
      <c r="L7" s="24" t="s">
        <v>198</v>
      </c>
    </row>
    <row r="8" spans="1:15" ht="20.100000000000001" customHeight="1" x14ac:dyDescent="0.25">
      <c r="A8" s="12" t="s">
        <v>208</v>
      </c>
      <c r="B8" s="18">
        <v>15</v>
      </c>
      <c r="C8" s="18">
        <v>15</v>
      </c>
      <c r="D8" s="18">
        <v>0</v>
      </c>
      <c r="E8" s="18">
        <v>0</v>
      </c>
      <c r="F8" s="18">
        <v>15</v>
      </c>
      <c r="G8" s="18">
        <f t="shared" si="1"/>
        <v>45</v>
      </c>
      <c r="H8" s="18">
        <f t="shared" si="0"/>
        <v>60</v>
      </c>
      <c r="I8" s="18">
        <v>2</v>
      </c>
      <c r="J8" s="18" t="s">
        <v>11</v>
      </c>
      <c r="L8" s="24" t="s">
        <v>150</v>
      </c>
    </row>
    <row r="9" spans="1:15" ht="20.100000000000001" customHeight="1" x14ac:dyDescent="0.25">
      <c r="A9" s="12" t="s">
        <v>18</v>
      </c>
      <c r="B9" s="18">
        <v>45</v>
      </c>
      <c r="C9" s="18">
        <v>60</v>
      </c>
      <c r="D9" s="18">
        <v>45</v>
      </c>
      <c r="E9" s="18">
        <v>15</v>
      </c>
      <c r="F9" s="18">
        <v>0</v>
      </c>
      <c r="G9" s="18">
        <f t="shared" si="1"/>
        <v>60</v>
      </c>
      <c r="H9" s="18">
        <f t="shared" si="0"/>
        <v>120</v>
      </c>
      <c r="I9" s="18">
        <v>4</v>
      </c>
      <c r="J9" s="18" t="s">
        <v>19</v>
      </c>
      <c r="L9" s="24" t="s">
        <v>196</v>
      </c>
    </row>
    <row r="10" spans="1:15" ht="20.100000000000001" customHeight="1" x14ac:dyDescent="0.25">
      <c r="A10" s="12" t="s">
        <v>20</v>
      </c>
      <c r="B10" s="18">
        <v>45</v>
      </c>
      <c r="C10" s="18">
        <v>60</v>
      </c>
      <c r="D10" s="18">
        <v>45</v>
      </c>
      <c r="E10" s="18">
        <v>15</v>
      </c>
      <c r="F10" s="18">
        <v>0</v>
      </c>
      <c r="G10" s="18">
        <f t="shared" si="1"/>
        <v>60</v>
      </c>
      <c r="H10" s="18">
        <f t="shared" si="0"/>
        <v>120</v>
      </c>
      <c r="I10" s="18">
        <v>4</v>
      </c>
      <c r="J10" s="18" t="s">
        <v>19</v>
      </c>
      <c r="L10" s="24" t="s">
        <v>197</v>
      </c>
    </row>
    <row r="11" spans="1:15" ht="20.100000000000001" customHeight="1" x14ac:dyDescent="0.25">
      <c r="B11" s="22">
        <f t="shared" ref="B11:I11" si="2">SUM(B3:B10)</f>
        <v>300</v>
      </c>
      <c r="C11" s="22">
        <f t="shared" si="2"/>
        <v>360</v>
      </c>
      <c r="D11" s="22">
        <f t="shared" si="2"/>
        <v>135</v>
      </c>
      <c r="E11" s="22">
        <f t="shared" si="2"/>
        <v>60</v>
      </c>
      <c r="F11" s="22">
        <f t="shared" si="2"/>
        <v>165</v>
      </c>
      <c r="G11" s="22">
        <f t="shared" si="2"/>
        <v>540</v>
      </c>
      <c r="H11" s="22">
        <f t="shared" si="2"/>
        <v>900</v>
      </c>
      <c r="I11" s="22">
        <f t="shared" si="2"/>
        <v>30</v>
      </c>
      <c r="J11" s="19"/>
      <c r="L11" s="24" t="s">
        <v>306</v>
      </c>
    </row>
    <row r="12" spans="1:15" ht="20.100000000000001" customHeight="1" x14ac:dyDescent="0.25">
      <c r="A12" s="16" t="s">
        <v>21</v>
      </c>
      <c r="B12" s="16"/>
      <c r="J12" s="19"/>
    </row>
    <row r="13" spans="1:15" ht="20.100000000000001" customHeight="1" x14ac:dyDescent="0.25">
      <c r="A13" s="12" t="s">
        <v>596</v>
      </c>
      <c r="B13" s="18">
        <v>15</v>
      </c>
      <c r="C13" s="18">
        <v>30</v>
      </c>
      <c r="D13" s="18">
        <v>30</v>
      </c>
      <c r="E13" s="18">
        <v>0</v>
      </c>
      <c r="F13" s="18">
        <v>0</v>
      </c>
      <c r="G13" s="18">
        <f>H13-C13</f>
        <v>60</v>
      </c>
      <c r="H13" s="18">
        <f t="shared" ref="H13:H20" si="3">I13*30</f>
        <v>90</v>
      </c>
      <c r="I13" s="18">
        <v>3</v>
      </c>
      <c r="J13" s="18" t="s">
        <v>19</v>
      </c>
      <c r="L13" s="24" t="s">
        <v>213</v>
      </c>
    </row>
    <row r="14" spans="1:15" ht="20.100000000000001" customHeight="1" x14ac:dyDescent="0.25">
      <c r="A14" s="12" t="s">
        <v>115</v>
      </c>
      <c r="B14" s="18">
        <v>15</v>
      </c>
      <c r="C14" s="18">
        <v>30</v>
      </c>
      <c r="D14" s="18">
        <v>0</v>
      </c>
      <c r="E14" s="18">
        <v>0</v>
      </c>
      <c r="F14" s="18">
        <v>30</v>
      </c>
      <c r="G14" s="18">
        <f t="shared" ref="G14:G20" si="4">H14-C14</f>
        <v>30</v>
      </c>
      <c r="H14" s="18">
        <f t="shared" si="3"/>
        <v>60</v>
      </c>
      <c r="I14" s="18">
        <v>2</v>
      </c>
      <c r="J14" s="18" t="s">
        <v>11</v>
      </c>
      <c r="L14" s="24" t="s">
        <v>207</v>
      </c>
    </row>
    <row r="15" spans="1:15" ht="20.100000000000001" customHeight="1" x14ac:dyDescent="0.25">
      <c r="A15" s="12" t="s">
        <v>23</v>
      </c>
      <c r="B15" s="18">
        <v>45</v>
      </c>
      <c r="C15" s="18">
        <v>60</v>
      </c>
      <c r="D15" s="18">
        <v>45</v>
      </c>
      <c r="E15" s="18">
        <v>15</v>
      </c>
      <c r="F15" s="18">
        <v>0</v>
      </c>
      <c r="G15" s="18">
        <f t="shared" si="4"/>
        <v>90</v>
      </c>
      <c r="H15" s="18">
        <f t="shared" si="3"/>
        <v>150</v>
      </c>
      <c r="I15" s="18">
        <v>5</v>
      </c>
      <c r="J15" s="18" t="s">
        <v>19</v>
      </c>
      <c r="L15" s="24" t="s">
        <v>201</v>
      </c>
    </row>
    <row r="16" spans="1:15" ht="20.100000000000001" customHeight="1" x14ac:dyDescent="0.25">
      <c r="A16" s="12" t="s">
        <v>16</v>
      </c>
      <c r="B16" s="18">
        <v>30</v>
      </c>
      <c r="C16" s="18">
        <v>45</v>
      </c>
      <c r="D16" s="18">
        <v>15</v>
      </c>
      <c r="E16" s="18">
        <v>30</v>
      </c>
      <c r="F16" s="18">
        <v>0</v>
      </c>
      <c r="G16" s="18">
        <f t="shared" si="4"/>
        <v>75</v>
      </c>
      <c r="H16" s="18">
        <f t="shared" si="3"/>
        <v>120</v>
      </c>
      <c r="I16" s="18">
        <v>4</v>
      </c>
      <c r="J16" s="18" t="s">
        <v>19</v>
      </c>
      <c r="L16" s="24" t="s">
        <v>202</v>
      </c>
    </row>
    <row r="17" spans="1:12" ht="20.100000000000001" customHeight="1" x14ac:dyDescent="0.25">
      <c r="A17" s="12" t="s">
        <v>433</v>
      </c>
      <c r="B17" s="18">
        <v>30</v>
      </c>
      <c r="C17" s="18">
        <v>30</v>
      </c>
      <c r="D17" s="18">
        <v>30</v>
      </c>
      <c r="E17" s="18">
        <v>0</v>
      </c>
      <c r="F17" s="18">
        <v>0</v>
      </c>
      <c r="G17" s="18">
        <f t="shared" si="4"/>
        <v>60</v>
      </c>
      <c r="H17" s="18">
        <f t="shared" si="3"/>
        <v>90</v>
      </c>
      <c r="I17" s="18">
        <v>3</v>
      </c>
      <c r="J17" s="18" t="s">
        <v>19</v>
      </c>
      <c r="L17" s="24" t="s">
        <v>203</v>
      </c>
    </row>
    <row r="18" spans="1:12" ht="20.100000000000001" customHeight="1" x14ac:dyDescent="0.25">
      <c r="A18" s="12" t="s">
        <v>105</v>
      </c>
      <c r="B18" s="18">
        <v>90</v>
      </c>
      <c r="C18" s="18">
        <v>105</v>
      </c>
      <c r="D18" s="18">
        <v>0</v>
      </c>
      <c r="E18" s="18">
        <v>0</v>
      </c>
      <c r="F18" s="18">
        <v>105</v>
      </c>
      <c r="G18" s="18">
        <f t="shared" si="4"/>
        <v>105</v>
      </c>
      <c r="H18" s="18">
        <f t="shared" si="3"/>
        <v>210</v>
      </c>
      <c r="I18" s="18">
        <v>7</v>
      </c>
      <c r="J18" s="18" t="s">
        <v>19</v>
      </c>
      <c r="L18" s="24" t="s">
        <v>204</v>
      </c>
    </row>
    <row r="19" spans="1:12" ht="20.100000000000001" customHeight="1" x14ac:dyDescent="0.25">
      <c r="A19" s="12" t="s">
        <v>32</v>
      </c>
      <c r="B19" s="18">
        <v>30</v>
      </c>
      <c r="C19" s="18">
        <v>45</v>
      </c>
      <c r="D19" s="18">
        <v>30</v>
      </c>
      <c r="E19" s="18">
        <v>15</v>
      </c>
      <c r="F19" s="18">
        <v>0</v>
      </c>
      <c r="G19" s="18">
        <f t="shared" si="4"/>
        <v>45</v>
      </c>
      <c r="H19" s="18">
        <f t="shared" si="3"/>
        <v>90</v>
      </c>
      <c r="I19" s="18">
        <v>3</v>
      </c>
      <c r="J19" s="18" t="s">
        <v>19</v>
      </c>
      <c r="L19" s="24" t="s">
        <v>206</v>
      </c>
    </row>
    <row r="20" spans="1:12" ht="20.100000000000001" customHeight="1" x14ac:dyDescent="0.25">
      <c r="A20" s="12" t="s">
        <v>107</v>
      </c>
      <c r="B20" s="18">
        <v>30</v>
      </c>
      <c r="C20" s="18">
        <v>45</v>
      </c>
      <c r="D20" s="18">
        <v>30</v>
      </c>
      <c r="E20" s="18">
        <v>15</v>
      </c>
      <c r="F20" s="18">
        <v>0</v>
      </c>
      <c r="G20" s="18">
        <f t="shared" si="4"/>
        <v>45</v>
      </c>
      <c r="H20" s="18">
        <f t="shared" si="3"/>
        <v>90</v>
      </c>
      <c r="I20" s="18">
        <v>3</v>
      </c>
      <c r="J20" s="18" t="s">
        <v>19</v>
      </c>
      <c r="L20" s="24" t="s">
        <v>205</v>
      </c>
    </row>
    <row r="21" spans="1:12" ht="20.100000000000001" customHeight="1" x14ac:dyDescent="0.25">
      <c r="A21" s="12" t="s">
        <v>27</v>
      </c>
      <c r="C21" s="18">
        <v>30</v>
      </c>
      <c r="D21" s="18">
        <v>0</v>
      </c>
      <c r="E21" s="18">
        <v>0</v>
      </c>
      <c r="F21" s="18">
        <f>C21-D21-E21</f>
        <v>30</v>
      </c>
      <c r="G21" s="18">
        <v>0</v>
      </c>
      <c r="H21" s="18">
        <v>0</v>
      </c>
      <c r="I21" s="8">
        <v>0</v>
      </c>
      <c r="J21" s="18" t="s">
        <v>14</v>
      </c>
    </row>
    <row r="22" spans="1:12" ht="20.100000000000001" customHeight="1" x14ac:dyDescent="0.25">
      <c r="B22" s="22">
        <f t="shared" ref="B22:I22" si="5">SUM(B13:B20)</f>
        <v>285</v>
      </c>
      <c r="C22" s="22">
        <f t="shared" si="5"/>
        <v>390</v>
      </c>
      <c r="D22" s="22">
        <f t="shared" si="5"/>
        <v>180</v>
      </c>
      <c r="E22" s="22">
        <f t="shared" si="5"/>
        <v>75</v>
      </c>
      <c r="F22" s="22">
        <f t="shared" si="5"/>
        <v>135</v>
      </c>
      <c r="G22" s="22">
        <f t="shared" si="5"/>
        <v>510</v>
      </c>
      <c r="H22" s="22">
        <f t="shared" si="5"/>
        <v>900</v>
      </c>
      <c r="I22" s="22">
        <f t="shared" si="5"/>
        <v>30</v>
      </c>
      <c r="J22" s="19"/>
    </row>
    <row r="23" spans="1:12" ht="20.100000000000001" customHeight="1" x14ac:dyDescent="0.25">
      <c r="A23" s="16" t="s">
        <v>28</v>
      </c>
      <c r="B23" s="16"/>
      <c r="J23" s="19"/>
    </row>
    <row r="24" spans="1:12" ht="20.100000000000001" customHeight="1" x14ac:dyDescent="0.25">
      <c r="A24" s="12" t="s">
        <v>33</v>
      </c>
      <c r="B24" s="18">
        <v>30</v>
      </c>
      <c r="C24" s="18">
        <v>30</v>
      </c>
      <c r="D24" s="18">
        <v>30</v>
      </c>
      <c r="E24" s="18">
        <v>0</v>
      </c>
      <c r="F24" s="18">
        <v>0</v>
      </c>
      <c r="G24" s="18">
        <f>H24-C24</f>
        <v>60</v>
      </c>
      <c r="H24" s="18">
        <f t="shared" ref="H24:H32" si="6">I24*30</f>
        <v>90</v>
      </c>
      <c r="I24" s="18">
        <v>3</v>
      </c>
      <c r="J24" s="18" t="s">
        <v>14</v>
      </c>
      <c r="L24" s="24" t="s">
        <v>212</v>
      </c>
    </row>
    <row r="25" spans="1:12" ht="20.100000000000001" customHeight="1" x14ac:dyDescent="0.25">
      <c r="A25" s="12" t="s">
        <v>366</v>
      </c>
      <c r="B25" s="18">
        <v>30</v>
      </c>
      <c r="C25" s="18">
        <v>30</v>
      </c>
      <c r="D25" s="18">
        <v>30</v>
      </c>
      <c r="E25" s="18">
        <v>0</v>
      </c>
      <c r="F25" s="18">
        <v>0</v>
      </c>
      <c r="G25" s="18">
        <f t="shared" ref="G25:G32" si="7">H25-C25</f>
        <v>30</v>
      </c>
      <c r="H25" s="18">
        <f t="shared" si="6"/>
        <v>60</v>
      </c>
      <c r="I25" s="18">
        <v>2</v>
      </c>
      <c r="J25" s="18" t="s">
        <v>19</v>
      </c>
      <c r="L25" s="24" t="s">
        <v>241</v>
      </c>
    </row>
    <row r="26" spans="1:12" ht="20.100000000000001" customHeight="1" x14ac:dyDescent="0.25">
      <c r="A26" s="12" t="s">
        <v>35</v>
      </c>
      <c r="B26" s="18">
        <v>60</v>
      </c>
      <c r="C26" s="18">
        <v>60</v>
      </c>
      <c r="D26" s="18">
        <v>45</v>
      </c>
      <c r="E26" s="18">
        <v>15</v>
      </c>
      <c r="F26" s="18">
        <v>0</v>
      </c>
      <c r="G26" s="18">
        <f t="shared" si="7"/>
        <v>60</v>
      </c>
      <c r="H26" s="18">
        <f t="shared" si="6"/>
        <v>120</v>
      </c>
      <c r="I26" s="18">
        <v>4</v>
      </c>
      <c r="J26" s="18" t="s">
        <v>19</v>
      </c>
      <c r="L26" s="24" t="s">
        <v>138</v>
      </c>
    </row>
    <row r="27" spans="1:12" ht="20.100000000000001" customHeight="1" x14ac:dyDescent="0.25">
      <c r="A27" s="12" t="s">
        <v>105</v>
      </c>
      <c r="B27" s="18">
        <v>90</v>
      </c>
      <c r="C27" s="18">
        <v>105</v>
      </c>
      <c r="D27" s="18">
        <v>0</v>
      </c>
      <c r="E27" s="18">
        <v>0</v>
      </c>
      <c r="F27" s="18">
        <v>105</v>
      </c>
      <c r="G27" s="18">
        <f t="shared" si="7"/>
        <v>135</v>
      </c>
      <c r="H27" s="18">
        <f t="shared" si="6"/>
        <v>240</v>
      </c>
      <c r="I27" s="18">
        <v>8</v>
      </c>
      <c r="J27" s="18" t="s">
        <v>14</v>
      </c>
      <c r="L27" s="24" t="s">
        <v>217</v>
      </c>
    </row>
    <row r="28" spans="1:12" ht="20.100000000000001" customHeight="1" x14ac:dyDescent="0.25">
      <c r="A28" s="12" t="s">
        <v>30</v>
      </c>
      <c r="B28" s="18">
        <v>45</v>
      </c>
      <c r="C28" s="18">
        <v>45</v>
      </c>
      <c r="D28" s="18">
        <v>45</v>
      </c>
      <c r="E28" s="18">
        <v>0</v>
      </c>
      <c r="F28" s="18">
        <v>0</v>
      </c>
      <c r="G28" s="18">
        <f t="shared" si="7"/>
        <v>45</v>
      </c>
      <c r="H28" s="18">
        <f t="shared" si="6"/>
        <v>90</v>
      </c>
      <c r="I28" s="18">
        <v>3</v>
      </c>
      <c r="J28" s="18" t="s">
        <v>19</v>
      </c>
      <c r="L28" s="24" t="s">
        <v>139</v>
      </c>
    </row>
    <row r="29" spans="1:12" ht="20.100000000000001" customHeight="1" x14ac:dyDescent="0.25">
      <c r="A29" s="12" t="s">
        <v>108</v>
      </c>
      <c r="B29" s="18">
        <v>30</v>
      </c>
      <c r="C29" s="18">
        <v>30</v>
      </c>
      <c r="D29" s="18">
        <v>15</v>
      </c>
      <c r="E29" s="18">
        <v>15</v>
      </c>
      <c r="F29" s="18">
        <v>0</v>
      </c>
      <c r="G29" s="18">
        <f t="shared" si="7"/>
        <v>30</v>
      </c>
      <c r="H29" s="18">
        <f t="shared" si="6"/>
        <v>60</v>
      </c>
      <c r="I29" s="18">
        <v>2</v>
      </c>
      <c r="J29" s="18" t="s">
        <v>19</v>
      </c>
      <c r="L29" s="24" t="s">
        <v>215</v>
      </c>
    </row>
    <row r="30" spans="1:12" ht="20.100000000000001" customHeight="1" x14ac:dyDescent="0.25">
      <c r="A30" s="12" t="s">
        <v>26</v>
      </c>
      <c r="B30" s="18">
        <v>30</v>
      </c>
      <c r="C30" s="18">
        <v>45</v>
      </c>
      <c r="D30" s="18">
        <v>30</v>
      </c>
      <c r="E30" s="18">
        <v>15</v>
      </c>
      <c r="F30" s="18">
        <v>0</v>
      </c>
      <c r="G30" s="18">
        <f t="shared" si="7"/>
        <v>45</v>
      </c>
      <c r="H30" s="18">
        <f t="shared" si="6"/>
        <v>90</v>
      </c>
      <c r="I30" s="18">
        <v>3</v>
      </c>
      <c r="J30" s="18" t="s">
        <v>19</v>
      </c>
      <c r="L30" s="24" t="s">
        <v>219</v>
      </c>
    </row>
    <row r="31" spans="1:12" ht="20.100000000000001" customHeight="1" x14ac:dyDescent="0.25">
      <c r="A31" s="12" t="s">
        <v>110</v>
      </c>
      <c r="B31" s="18">
        <v>30</v>
      </c>
      <c r="C31" s="18">
        <v>45</v>
      </c>
      <c r="D31" s="18">
        <v>30</v>
      </c>
      <c r="E31" s="18">
        <v>15</v>
      </c>
      <c r="F31" s="18">
        <v>0</v>
      </c>
      <c r="G31" s="18">
        <f t="shared" si="7"/>
        <v>45</v>
      </c>
      <c r="H31" s="18">
        <f t="shared" si="6"/>
        <v>90</v>
      </c>
      <c r="I31" s="18">
        <v>3</v>
      </c>
      <c r="J31" s="18" t="s">
        <v>19</v>
      </c>
      <c r="L31" s="24" t="s">
        <v>218</v>
      </c>
    </row>
    <row r="32" spans="1:12" ht="20.100000000000001" customHeight="1" x14ac:dyDescent="0.25">
      <c r="A32" s="12" t="s">
        <v>367</v>
      </c>
      <c r="B32" s="18">
        <v>15</v>
      </c>
      <c r="C32" s="18">
        <v>15</v>
      </c>
      <c r="D32" s="18">
        <v>0</v>
      </c>
      <c r="E32" s="18">
        <v>15</v>
      </c>
      <c r="F32" s="18">
        <v>0</v>
      </c>
      <c r="G32" s="18">
        <f t="shared" si="7"/>
        <v>45</v>
      </c>
      <c r="H32" s="18">
        <f t="shared" si="6"/>
        <v>60</v>
      </c>
      <c r="I32" s="18">
        <v>2</v>
      </c>
      <c r="J32" s="18" t="s">
        <v>11</v>
      </c>
      <c r="L32" s="24" t="s">
        <v>263</v>
      </c>
    </row>
    <row r="33" spans="1:12" ht="20.100000000000001" customHeight="1" x14ac:dyDescent="0.25">
      <c r="A33" s="12" t="s">
        <v>27</v>
      </c>
      <c r="C33" s="18">
        <v>30</v>
      </c>
      <c r="D33" s="18">
        <v>0</v>
      </c>
      <c r="E33" s="18">
        <v>0</v>
      </c>
      <c r="F33" s="18">
        <f>C33-D33-E33</f>
        <v>30</v>
      </c>
      <c r="G33" s="18">
        <v>0</v>
      </c>
      <c r="H33" s="18">
        <v>0</v>
      </c>
      <c r="I33" s="18">
        <v>0</v>
      </c>
      <c r="J33" s="18" t="s">
        <v>14</v>
      </c>
    </row>
    <row r="34" spans="1:12" ht="20.100000000000001" customHeight="1" x14ac:dyDescent="0.25">
      <c r="B34" s="22">
        <f t="shared" ref="B34:I34" si="8">SUM(B24:B32)</f>
        <v>360</v>
      </c>
      <c r="C34" s="22">
        <f t="shared" si="8"/>
        <v>405</v>
      </c>
      <c r="D34" s="22">
        <f t="shared" si="8"/>
        <v>225</v>
      </c>
      <c r="E34" s="22">
        <f t="shared" si="8"/>
        <v>75</v>
      </c>
      <c r="F34" s="22">
        <f t="shared" si="8"/>
        <v>105</v>
      </c>
      <c r="G34" s="22">
        <f t="shared" si="8"/>
        <v>495</v>
      </c>
      <c r="H34" s="22">
        <f t="shared" si="8"/>
        <v>900</v>
      </c>
      <c r="I34" s="22">
        <f t="shared" si="8"/>
        <v>30</v>
      </c>
      <c r="J34" s="19"/>
    </row>
    <row r="35" spans="1:12" ht="20.100000000000001" customHeight="1" x14ac:dyDescent="0.25">
      <c r="A35" s="16" t="s">
        <v>37</v>
      </c>
      <c r="B35" s="16"/>
      <c r="I35" s="18"/>
      <c r="J35" s="19"/>
    </row>
    <row r="36" spans="1:12" ht="20.100000000000001" customHeight="1" x14ac:dyDescent="0.25">
      <c r="A36" s="12" t="s">
        <v>141</v>
      </c>
      <c r="B36" s="18">
        <v>45</v>
      </c>
      <c r="C36" s="18">
        <v>45</v>
      </c>
      <c r="D36" s="18">
        <v>30</v>
      </c>
      <c r="E36" s="18">
        <v>15</v>
      </c>
      <c r="F36" s="18">
        <v>0</v>
      </c>
      <c r="G36" s="18">
        <f>H36-C36</f>
        <v>75</v>
      </c>
      <c r="H36" s="18">
        <f t="shared" ref="H36:H43" si="9">I36*30</f>
        <v>120</v>
      </c>
      <c r="I36" s="18">
        <v>4</v>
      </c>
      <c r="J36" s="18" t="s">
        <v>14</v>
      </c>
      <c r="L36" s="24" t="s">
        <v>223</v>
      </c>
    </row>
    <row r="37" spans="1:12" ht="20.100000000000001" customHeight="1" x14ac:dyDescent="0.25">
      <c r="A37" s="12" t="s">
        <v>33</v>
      </c>
      <c r="B37" s="18">
        <v>30</v>
      </c>
      <c r="C37" s="18">
        <v>45</v>
      </c>
      <c r="D37" s="18">
        <v>30</v>
      </c>
      <c r="E37" s="18">
        <v>15</v>
      </c>
      <c r="F37" s="18">
        <v>0</v>
      </c>
      <c r="G37" s="18">
        <f t="shared" ref="G37:G43" si="10">H37-C37</f>
        <v>45</v>
      </c>
      <c r="H37" s="18">
        <f t="shared" si="9"/>
        <v>90</v>
      </c>
      <c r="I37" s="18">
        <v>3</v>
      </c>
      <c r="J37" s="18" t="s">
        <v>19</v>
      </c>
      <c r="L37" s="24" t="s">
        <v>224</v>
      </c>
    </row>
    <row r="38" spans="1:12" ht="20.100000000000001" customHeight="1" x14ac:dyDescent="0.25">
      <c r="A38" s="12" t="s">
        <v>66</v>
      </c>
      <c r="B38" s="12">
        <v>30</v>
      </c>
      <c r="C38" s="18">
        <v>45</v>
      </c>
      <c r="D38" s="18">
        <v>30</v>
      </c>
      <c r="E38" s="18">
        <v>15</v>
      </c>
      <c r="F38" s="18">
        <f>C38-D38-E38</f>
        <v>0</v>
      </c>
      <c r="G38" s="18">
        <f t="shared" si="10"/>
        <v>45</v>
      </c>
      <c r="H38" s="18">
        <f t="shared" si="9"/>
        <v>90</v>
      </c>
      <c r="I38" s="18">
        <v>3</v>
      </c>
      <c r="J38" s="18" t="s">
        <v>19</v>
      </c>
      <c r="L38" s="24" t="s">
        <v>225</v>
      </c>
    </row>
    <row r="39" spans="1:12" ht="20.100000000000001" customHeight="1" x14ac:dyDescent="0.25">
      <c r="A39" s="12" t="s">
        <v>105</v>
      </c>
      <c r="B39" s="18">
        <v>90</v>
      </c>
      <c r="C39" s="18">
        <v>75</v>
      </c>
      <c r="D39" s="18">
        <v>0</v>
      </c>
      <c r="E39" s="18">
        <v>0</v>
      </c>
      <c r="F39" s="18">
        <v>75</v>
      </c>
      <c r="G39" s="18">
        <f t="shared" si="10"/>
        <v>165</v>
      </c>
      <c r="H39" s="18">
        <f t="shared" si="9"/>
        <v>240</v>
      </c>
      <c r="I39" s="18">
        <v>8</v>
      </c>
      <c r="J39" s="18" t="s">
        <v>19</v>
      </c>
      <c r="L39" s="24" t="s">
        <v>228</v>
      </c>
    </row>
    <row r="40" spans="1:12" ht="20.100000000000001" customHeight="1" x14ac:dyDescent="0.25">
      <c r="A40" s="12" t="s">
        <v>368</v>
      </c>
      <c r="B40" s="18">
        <v>30</v>
      </c>
      <c r="C40" s="18">
        <v>30</v>
      </c>
      <c r="D40" s="18">
        <v>15</v>
      </c>
      <c r="E40" s="18">
        <v>15</v>
      </c>
      <c r="F40" s="18">
        <v>0</v>
      </c>
      <c r="G40" s="18">
        <f t="shared" si="10"/>
        <v>60</v>
      </c>
      <c r="H40" s="18">
        <f t="shared" si="9"/>
        <v>90</v>
      </c>
      <c r="I40" s="18">
        <v>3</v>
      </c>
      <c r="J40" s="18" t="s">
        <v>19</v>
      </c>
      <c r="L40" s="24" t="s">
        <v>226</v>
      </c>
    </row>
    <row r="41" spans="1:12" ht="17.100000000000001" customHeight="1" x14ac:dyDescent="0.25">
      <c r="A41" s="12" t="s">
        <v>41</v>
      </c>
      <c r="B41" s="18">
        <v>30</v>
      </c>
      <c r="C41" s="18">
        <v>45</v>
      </c>
      <c r="D41" s="18">
        <v>30</v>
      </c>
      <c r="E41" s="18">
        <v>15</v>
      </c>
      <c r="F41" s="18">
        <v>0</v>
      </c>
      <c r="G41" s="18">
        <f t="shared" si="10"/>
        <v>45</v>
      </c>
      <c r="H41" s="18">
        <f t="shared" si="9"/>
        <v>90</v>
      </c>
      <c r="I41" s="18">
        <v>3</v>
      </c>
      <c r="J41" s="18" t="s">
        <v>14</v>
      </c>
      <c r="L41" s="24" t="s">
        <v>232</v>
      </c>
    </row>
    <row r="42" spans="1:12" ht="17.100000000000001" customHeight="1" x14ac:dyDescent="0.25">
      <c r="A42" s="12" t="s">
        <v>114</v>
      </c>
      <c r="B42" s="18">
        <v>30</v>
      </c>
      <c r="C42" s="18">
        <v>30</v>
      </c>
      <c r="D42" s="18">
        <v>15</v>
      </c>
      <c r="E42" s="18">
        <v>15</v>
      </c>
      <c r="F42" s="18">
        <v>0</v>
      </c>
      <c r="G42" s="18">
        <f t="shared" si="10"/>
        <v>60</v>
      </c>
      <c r="H42" s="18">
        <f t="shared" si="9"/>
        <v>90</v>
      </c>
      <c r="I42" s="18">
        <v>3</v>
      </c>
      <c r="J42" s="18" t="s">
        <v>14</v>
      </c>
      <c r="L42" s="24" t="s">
        <v>230</v>
      </c>
    </row>
    <row r="43" spans="1:12" ht="17.100000000000001" customHeight="1" x14ac:dyDescent="0.25">
      <c r="A43" s="12" t="s">
        <v>432</v>
      </c>
      <c r="B43" s="18">
        <v>30</v>
      </c>
      <c r="C43" s="18">
        <v>15</v>
      </c>
      <c r="D43" s="18">
        <v>15</v>
      </c>
      <c r="E43" s="18">
        <v>0</v>
      </c>
      <c r="F43" s="18">
        <v>0</v>
      </c>
      <c r="G43" s="18">
        <f t="shared" si="10"/>
        <v>75</v>
      </c>
      <c r="H43" s="18">
        <f t="shared" si="9"/>
        <v>90</v>
      </c>
      <c r="I43" s="18">
        <v>3</v>
      </c>
      <c r="J43" s="18" t="s">
        <v>19</v>
      </c>
      <c r="L43" s="24" t="s">
        <v>233</v>
      </c>
    </row>
    <row r="44" spans="1:12" ht="18" customHeight="1" x14ac:dyDescent="0.25">
      <c r="B44" s="22">
        <f t="shared" ref="B44:I44" si="11">SUM(B36:B43)</f>
        <v>315</v>
      </c>
      <c r="C44" s="22">
        <f t="shared" si="11"/>
        <v>330</v>
      </c>
      <c r="D44" s="22">
        <f t="shared" si="11"/>
        <v>165</v>
      </c>
      <c r="E44" s="22">
        <f t="shared" si="11"/>
        <v>90</v>
      </c>
      <c r="F44" s="22">
        <f t="shared" si="11"/>
        <v>75</v>
      </c>
      <c r="G44" s="22">
        <f t="shared" si="11"/>
        <v>570</v>
      </c>
      <c r="H44" s="22">
        <f t="shared" si="11"/>
        <v>900</v>
      </c>
      <c r="I44" s="22">
        <f t="shared" si="11"/>
        <v>30</v>
      </c>
      <c r="J44" s="19"/>
    </row>
    <row r="45" spans="1:12" ht="18" customHeight="1" x14ac:dyDescent="0.25">
      <c r="A45" s="16" t="s">
        <v>0</v>
      </c>
      <c r="B45" s="16" t="s">
        <v>162</v>
      </c>
      <c r="C45" s="17" t="s">
        <v>1</v>
      </c>
      <c r="D45" s="17" t="s">
        <v>2</v>
      </c>
      <c r="E45" s="17" t="s">
        <v>3</v>
      </c>
      <c r="F45" s="17" t="s">
        <v>4</v>
      </c>
      <c r="G45" s="17" t="s">
        <v>5</v>
      </c>
      <c r="H45" s="17" t="s">
        <v>6</v>
      </c>
      <c r="I45" s="17" t="s">
        <v>7</v>
      </c>
      <c r="J45" s="17" t="s">
        <v>8</v>
      </c>
    </row>
    <row r="46" spans="1:12" ht="14.1" customHeight="1" x14ac:dyDescent="0.25">
      <c r="A46" s="16" t="s">
        <v>42</v>
      </c>
      <c r="B46" s="16"/>
      <c r="J46" s="19"/>
    </row>
    <row r="47" spans="1:12" ht="14.1" customHeight="1" x14ac:dyDescent="0.25">
      <c r="A47" s="12" t="s">
        <v>141</v>
      </c>
      <c r="B47" s="18">
        <v>30</v>
      </c>
      <c r="C47" s="18">
        <v>60</v>
      </c>
      <c r="D47" s="18">
        <v>30</v>
      </c>
      <c r="E47" s="18">
        <v>30</v>
      </c>
      <c r="F47" s="18">
        <v>0</v>
      </c>
      <c r="G47" s="18">
        <f>H47-C47</f>
        <v>30</v>
      </c>
      <c r="H47" s="18">
        <f t="shared" ref="H47:H55" si="12">I47*30</f>
        <v>90</v>
      </c>
      <c r="I47" s="18">
        <v>3</v>
      </c>
      <c r="J47" s="18" t="s">
        <v>19</v>
      </c>
      <c r="L47" s="24" t="s">
        <v>235</v>
      </c>
    </row>
    <row r="48" spans="1:12" ht="14.1" customHeight="1" x14ac:dyDescent="0.25">
      <c r="A48" s="12" t="s">
        <v>44</v>
      </c>
      <c r="B48" s="18">
        <v>30</v>
      </c>
      <c r="C48" s="18">
        <v>30</v>
      </c>
      <c r="D48" s="18">
        <v>30</v>
      </c>
      <c r="E48" s="18">
        <v>0</v>
      </c>
      <c r="F48" s="18">
        <v>0</v>
      </c>
      <c r="G48" s="18">
        <f t="shared" ref="G48:G55" si="13">H48-C48</f>
        <v>60</v>
      </c>
      <c r="H48" s="18">
        <f t="shared" si="12"/>
        <v>90</v>
      </c>
      <c r="I48" s="18">
        <v>3</v>
      </c>
      <c r="J48" s="18" t="s">
        <v>14</v>
      </c>
      <c r="L48" s="24" t="s">
        <v>236</v>
      </c>
    </row>
    <row r="49" spans="1:12" ht="14.1" customHeight="1" x14ac:dyDescent="0.25">
      <c r="A49" s="12" t="s">
        <v>45</v>
      </c>
      <c r="B49" s="18">
        <v>45</v>
      </c>
      <c r="C49" s="18">
        <v>30</v>
      </c>
      <c r="D49" s="18">
        <v>30</v>
      </c>
      <c r="E49" s="18">
        <v>0</v>
      </c>
      <c r="F49" s="18">
        <v>0</v>
      </c>
      <c r="G49" s="18">
        <f t="shared" si="13"/>
        <v>60</v>
      </c>
      <c r="H49" s="18">
        <f t="shared" si="12"/>
        <v>90</v>
      </c>
      <c r="I49" s="18">
        <v>3</v>
      </c>
      <c r="J49" s="18" t="s">
        <v>14</v>
      </c>
      <c r="L49" s="24" t="s">
        <v>239</v>
      </c>
    </row>
    <row r="50" spans="1:12" ht="14.1" customHeight="1" x14ac:dyDescent="0.25">
      <c r="A50" s="12" t="s">
        <v>105</v>
      </c>
      <c r="B50" s="18">
        <v>90</v>
      </c>
      <c r="C50" s="18">
        <v>105</v>
      </c>
      <c r="D50" s="18">
        <v>0</v>
      </c>
      <c r="E50" s="18">
        <v>0</v>
      </c>
      <c r="F50" s="18">
        <v>105</v>
      </c>
      <c r="G50" s="18">
        <f t="shared" si="13"/>
        <v>105</v>
      </c>
      <c r="H50" s="18">
        <f t="shared" si="12"/>
        <v>210</v>
      </c>
      <c r="I50" s="18">
        <v>7</v>
      </c>
      <c r="J50" s="18" t="s">
        <v>14</v>
      </c>
      <c r="L50" s="24" t="s">
        <v>240</v>
      </c>
    </row>
    <row r="51" spans="1:12" ht="14.1" customHeight="1" x14ac:dyDescent="0.25">
      <c r="A51" s="12" t="s">
        <v>38</v>
      </c>
      <c r="B51" s="12">
        <v>30</v>
      </c>
      <c r="C51" s="18">
        <v>45</v>
      </c>
      <c r="D51" s="18">
        <v>30</v>
      </c>
      <c r="E51" s="18">
        <v>15</v>
      </c>
      <c r="F51" s="18">
        <f>C51-D51-E51</f>
        <v>0</v>
      </c>
      <c r="G51" s="18">
        <f t="shared" si="13"/>
        <v>75</v>
      </c>
      <c r="H51" s="18">
        <f t="shared" si="12"/>
        <v>120</v>
      </c>
      <c r="I51" s="18">
        <v>4</v>
      </c>
      <c r="J51" s="18" t="s">
        <v>14</v>
      </c>
      <c r="L51" s="24" t="s">
        <v>369</v>
      </c>
    </row>
    <row r="52" spans="1:12" ht="14.1" customHeight="1" x14ac:dyDescent="0.25">
      <c r="A52" s="12" t="s">
        <v>48</v>
      </c>
      <c r="B52" s="12">
        <v>30</v>
      </c>
      <c r="C52" s="18">
        <v>30</v>
      </c>
      <c r="D52" s="18">
        <v>30</v>
      </c>
      <c r="E52" s="18">
        <v>0</v>
      </c>
      <c r="F52" s="18">
        <f>C52-D52-E52</f>
        <v>0</v>
      </c>
      <c r="G52" s="18">
        <f t="shared" si="13"/>
        <v>30</v>
      </c>
      <c r="H52" s="18">
        <f t="shared" si="12"/>
        <v>60</v>
      </c>
      <c r="I52" s="18">
        <v>2</v>
      </c>
      <c r="J52" s="18" t="s">
        <v>14</v>
      </c>
      <c r="L52" s="24" t="s">
        <v>369</v>
      </c>
    </row>
    <row r="53" spans="1:12" ht="14.1" customHeight="1" x14ac:dyDescent="0.25">
      <c r="A53" s="12" t="s">
        <v>41</v>
      </c>
      <c r="B53" s="18">
        <v>45</v>
      </c>
      <c r="C53" s="18">
        <v>45</v>
      </c>
      <c r="D53" s="18">
        <v>30</v>
      </c>
      <c r="E53" s="18">
        <v>15</v>
      </c>
      <c r="F53" s="18">
        <v>0</v>
      </c>
      <c r="G53" s="18">
        <f t="shared" si="13"/>
        <v>45</v>
      </c>
      <c r="H53" s="18">
        <f t="shared" si="12"/>
        <v>90</v>
      </c>
      <c r="I53" s="18">
        <v>3</v>
      </c>
      <c r="J53" s="18" t="s">
        <v>19</v>
      </c>
      <c r="L53" s="24" t="s">
        <v>246</v>
      </c>
    </row>
    <row r="54" spans="1:12" ht="14.1" customHeight="1" x14ac:dyDescent="0.25">
      <c r="A54" s="12" t="s">
        <v>117</v>
      </c>
      <c r="B54" s="18">
        <v>30</v>
      </c>
      <c r="C54" s="18">
        <v>30</v>
      </c>
      <c r="D54" s="18">
        <v>0</v>
      </c>
      <c r="E54" s="18">
        <v>0</v>
      </c>
      <c r="F54" s="18">
        <v>30</v>
      </c>
      <c r="G54" s="18">
        <f t="shared" si="13"/>
        <v>30</v>
      </c>
      <c r="H54" s="18">
        <f t="shared" si="12"/>
        <v>60</v>
      </c>
      <c r="I54" s="18">
        <v>2</v>
      </c>
      <c r="J54" s="18" t="s">
        <v>11</v>
      </c>
      <c r="L54" s="24" t="s">
        <v>258</v>
      </c>
    </row>
    <row r="55" spans="1:12" ht="14.1" customHeight="1" x14ac:dyDescent="0.25">
      <c r="A55" s="12" t="s">
        <v>114</v>
      </c>
      <c r="B55" s="18">
        <v>30</v>
      </c>
      <c r="C55" s="18">
        <v>30</v>
      </c>
      <c r="D55" s="18">
        <v>15</v>
      </c>
      <c r="E55" s="18">
        <v>15</v>
      </c>
      <c r="F55" s="18">
        <v>0</v>
      </c>
      <c r="G55" s="18">
        <f t="shared" si="13"/>
        <v>60</v>
      </c>
      <c r="H55" s="18">
        <f t="shared" si="12"/>
        <v>90</v>
      </c>
      <c r="I55" s="18">
        <v>3</v>
      </c>
      <c r="J55" s="18" t="s">
        <v>19</v>
      </c>
      <c r="L55" s="24" t="s">
        <v>245</v>
      </c>
    </row>
    <row r="56" spans="1:12" ht="14.1" customHeight="1" x14ac:dyDescent="0.25">
      <c r="B56" s="22">
        <f t="shared" ref="B56:I56" si="14">SUM(B47:B55)</f>
        <v>360</v>
      </c>
      <c r="C56" s="22">
        <f t="shared" si="14"/>
        <v>405</v>
      </c>
      <c r="D56" s="22">
        <f t="shared" si="14"/>
        <v>195</v>
      </c>
      <c r="E56" s="22">
        <f t="shared" si="14"/>
        <v>75</v>
      </c>
      <c r="F56" s="22">
        <f t="shared" si="14"/>
        <v>135</v>
      </c>
      <c r="G56" s="22">
        <f t="shared" si="14"/>
        <v>495</v>
      </c>
      <c r="H56" s="22">
        <f t="shared" si="14"/>
        <v>900</v>
      </c>
      <c r="I56" s="22">
        <f t="shared" si="14"/>
        <v>30</v>
      </c>
      <c r="J56" s="19"/>
      <c r="L56" s="24" t="s">
        <v>306</v>
      </c>
    </row>
    <row r="57" spans="1:12" ht="14.1" customHeight="1" x14ac:dyDescent="0.25">
      <c r="A57" s="16" t="s">
        <v>49</v>
      </c>
      <c r="B57" s="16"/>
      <c r="J57" s="19"/>
    </row>
    <row r="58" spans="1:12" ht="14.1" customHeight="1" x14ac:dyDescent="0.25">
      <c r="A58" s="12" t="s">
        <v>44</v>
      </c>
      <c r="B58" s="18">
        <v>45</v>
      </c>
      <c r="C58" s="18">
        <v>60</v>
      </c>
      <c r="D58" s="18">
        <v>30</v>
      </c>
      <c r="E58" s="18">
        <v>30</v>
      </c>
      <c r="F58" s="18">
        <v>0</v>
      </c>
      <c r="G58" s="18">
        <f>H58-C58</f>
        <v>60</v>
      </c>
      <c r="H58" s="18">
        <f t="shared" ref="H58:H67" si="15">I58*30</f>
        <v>120</v>
      </c>
      <c r="I58" s="18">
        <v>4</v>
      </c>
      <c r="J58" s="18" t="s">
        <v>19</v>
      </c>
      <c r="L58" s="24" t="s">
        <v>249</v>
      </c>
    </row>
    <row r="59" spans="1:12" ht="14.1" customHeight="1" x14ac:dyDescent="0.25">
      <c r="A59" s="12" t="s">
        <v>45</v>
      </c>
      <c r="B59" s="18">
        <v>45</v>
      </c>
      <c r="C59" s="18">
        <v>45</v>
      </c>
      <c r="D59" s="18">
        <v>30</v>
      </c>
      <c r="E59" s="18">
        <v>15</v>
      </c>
      <c r="F59" s="18">
        <v>0</v>
      </c>
      <c r="G59" s="18">
        <f t="shared" ref="G59:G67" si="16">H59-C59</f>
        <v>75</v>
      </c>
      <c r="H59" s="18">
        <f t="shared" si="15"/>
        <v>120</v>
      </c>
      <c r="I59" s="18">
        <v>4</v>
      </c>
      <c r="J59" s="18" t="s">
        <v>19</v>
      </c>
      <c r="L59" s="24" t="s">
        <v>251</v>
      </c>
    </row>
    <row r="60" spans="1:12" ht="14.1" customHeight="1" x14ac:dyDescent="0.25">
      <c r="A60" s="12" t="s">
        <v>370</v>
      </c>
      <c r="B60" s="18">
        <v>30</v>
      </c>
      <c r="C60" s="18">
        <v>30</v>
      </c>
      <c r="D60" s="18">
        <v>15</v>
      </c>
      <c r="E60" s="18">
        <v>15</v>
      </c>
      <c r="F60" s="18">
        <v>0</v>
      </c>
      <c r="G60" s="18">
        <f t="shared" si="16"/>
        <v>60</v>
      </c>
      <c r="H60" s="18">
        <f t="shared" si="15"/>
        <v>90</v>
      </c>
      <c r="I60" s="18">
        <v>3</v>
      </c>
      <c r="J60" s="18" t="s">
        <v>19</v>
      </c>
      <c r="L60" s="24" t="s">
        <v>267</v>
      </c>
    </row>
    <row r="61" spans="1:12" ht="14.1" customHeight="1" x14ac:dyDescent="0.25">
      <c r="A61" s="12" t="s">
        <v>119</v>
      </c>
      <c r="B61" s="18">
        <v>90</v>
      </c>
      <c r="C61" s="18">
        <v>105</v>
      </c>
      <c r="D61" s="18">
        <v>0</v>
      </c>
      <c r="E61" s="18">
        <v>0</v>
      </c>
      <c r="F61" s="18">
        <v>105</v>
      </c>
      <c r="G61" s="18">
        <f t="shared" si="16"/>
        <v>105</v>
      </c>
      <c r="H61" s="18">
        <f t="shared" si="15"/>
        <v>210</v>
      </c>
      <c r="I61" s="18">
        <v>7</v>
      </c>
      <c r="J61" s="18" t="s">
        <v>19</v>
      </c>
      <c r="L61" s="24" t="s">
        <v>252</v>
      </c>
    </row>
    <row r="62" spans="1:12" ht="14.1" customHeight="1" x14ac:dyDescent="0.25">
      <c r="A62" s="12" t="s">
        <v>38</v>
      </c>
      <c r="B62" s="12">
        <v>30</v>
      </c>
      <c r="C62" s="18">
        <v>30</v>
      </c>
      <c r="D62" s="18">
        <v>15</v>
      </c>
      <c r="E62" s="18">
        <v>15</v>
      </c>
      <c r="F62" s="18">
        <f>C62-D62-E62</f>
        <v>0</v>
      </c>
      <c r="G62" s="18">
        <f t="shared" si="16"/>
        <v>30</v>
      </c>
      <c r="H62" s="18">
        <f t="shared" si="15"/>
        <v>60</v>
      </c>
      <c r="I62" s="18">
        <v>2</v>
      </c>
      <c r="J62" s="19" t="s">
        <v>19</v>
      </c>
    </row>
    <row r="63" spans="1:12" ht="14.1" customHeight="1" x14ac:dyDescent="0.25">
      <c r="A63" s="12" t="s">
        <v>48</v>
      </c>
      <c r="B63" s="12">
        <v>30</v>
      </c>
      <c r="C63" s="18">
        <v>30</v>
      </c>
      <c r="D63" s="18">
        <v>30</v>
      </c>
      <c r="E63" s="18">
        <v>0</v>
      </c>
      <c r="F63" s="18">
        <f>C63-D63-E63</f>
        <v>0</v>
      </c>
      <c r="G63" s="18">
        <f t="shared" si="16"/>
        <v>30</v>
      </c>
      <c r="H63" s="18">
        <f t="shared" si="15"/>
        <v>60</v>
      </c>
      <c r="I63" s="18">
        <v>2</v>
      </c>
      <c r="J63" s="19" t="s">
        <v>19</v>
      </c>
    </row>
    <row r="64" spans="1:12" ht="14.1" customHeight="1" x14ac:dyDescent="0.25">
      <c r="A64" s="12" t="s">
        <v>53</v>
      </c>
      <c r="B64" s="18">
        <v>30</v>
      </c>
      <c r="C64" s="18">
        <v>30</v>
      </c>
      <c r="D64" s="18">
        <v>30</v>
      </c>
      <c r="E64" s="18">
        <v>0</v>
      </c>
      <c r="F64" s="18">
        <v>0</v>
      </c>
      <c r="G64" s="18">
        <f t="shared" si="16"/>
        <v>30</v>
      </c>
      <c r="H64" s="18">
        <f t="shared" si="15"/>
        <v>60</v>
      </c>
      <c r="I64" s="18">
        <v>2</v>
      </c>
      <c r="J64" s="18" t="s">
        <v>14</v>
      </c>
      <c r="L64" s="24" t="s">
        <v>257</v>
      </c>
    </row>
    <row r="65" spans="1:12" ht="14.1" customHeight="1" x14ac:dyDescent="0.25">
      <c r="A65" s="12" t="s">
        <v>120</v>
      </c>
      <c r="B65" s="18">
        <v>30</v>
      </c>
      <c r="C65" s="18">
        <v>30</v>
      </c>
      <c r="D65" s="18">
        <v>15</v>
      </c>
      <c r="E65" s="18">
        <v>15</v>
      </c>
      <c r="F65" s="18">
        <v>0</v>
      </c>
      <c r="G65" s="18">
        <f t="shared" si="16"/>
        <v>30</v>
      </c>
      <c r="H65" s="18">
        <f t="shared" si="15"/>
        <v>60</v>
      </c>
      <c r="I65" s="18">
        <v>2</v>
      </c>
      <c r="J65" s="18" t="s">
        <v>14</v>
      </c>
      <c r="L65" s="24" t="s">
        <v>255</v>
      </c>
    </row>
    <row r="66" spans="1:12" ht="14.1" customHeight="1" x14ac:dyDescent="0.25">
      <c r="A66" s="12" t="s">
        <v>148</v>
      </c>
      <c r="B66" s="18">
        <v>15</v>
      </c>
      <c r="C66" s="18">
        <v>30</v>
      </c>
      <c r="D66" s="18">
        <v>0</v>
      </c>
      <c r="E66" s="18">
        <v>0</v>
      </c>
      <c r="F66" s="18">
        <v>30</v>
      </c>
      <c r="G66" s="18">
        <f t="shared" si="16"/>
        <v>30</v>
      </c>
      <c r="H66" s="18">
        <f t="shared" si="15"/>
        <v>60</v>
      </c>
      <c r="I66" s="18">
        <v>2</v>
      </c>
      <c r="J66" s="18" t="s">
        <v>11</v>
      </c>
      <c r="L66" s="24" t="s">
        <v>149</v>
      </c>
    </row>
    <row r="67" spans="1:12" ht="14.1" customHeight="1" x14ac:dyDescent="0.25">
      <c r="A67" s="12" t="s">
        <v>371</v>
      </c>
      <c r="B67" s="18">
        <v>15</v>
      </c>
      <c r="C67" s="18">
        <v>15</v>
      </c>
      <c r="D67" s="18">
        <v>0</v>
      </c>
      <c r="E67" s="18">
        <v>0</v>
      </c>
      <c r="F67" s="18">
        <v>15</v>
      </c>
      <c r="G67" s="18">
        <f t="shared" si="16"/>
        <v>45</v>
      </c>
      <c r="H67" s="18">
        <f t="shared" si="15"/>
        <v>60</v>
      </c>
      <c r="I67" s="18">
        <v>2</v>
      </c>
      <c r="J67" s="18" t="s">
        <v>11</v>
      </c>
      <c r="L67" s="24" t="s">
        <v>259</v>
      </c>
    </row>
    <row r="68" spans="1:12" ht="14.1" customHeight="1" x14ac:dyDescent="0.25">
      <c r="B68" s="22">
        <f t="shared" ref="B68:I68" si="17">SUM(B58:B67)</f>
        <v>360</v>
      </c>
      <c r="C68" s="22">
        <f t="shared" si="17"/>
        <v>405</v>
      </c>
      <c r="D68" s="22">
        <f t="shared" si="17"/>
        <v>165</v>
      </c>
      <c r="E68" s="22">
        <f t="shared" si="17"/>
        <v>90</v>
      </c>
      <c r="F68" s="22">
        <f t="shared" si="17"/>
        <v>150</v>
      </c>
      <c r="G68" s="22">
        <f t="shared" si="17"/>
        <v>495</v>
      </c>
      <c r="H68" s="22">
        <f t="shared" si="17"/>
        <v>900</v>
      </c>
      <c r="I68" s="22">
        <f t="shared" si="17"/>
        <v>30</v>
      </c>
      <c r="J68" s="19"/>
      <c r="L68" s="24" t="s">
        <v>306</v>
      </c>
    </row>
    <row r="69" spans="1:12" ht="15" customHeight="1" x14ac:dyDescent="0.25">
      <c r="A69" s="16" t="s">
        <v>55</v>
      </c>
      <c r="B69" s="16"/>
      <c r="J69" s="19"/>
    </row>
    <row r="70" spans="1:12" ht="15" customHeight="1" x14ac:dyDescent="0.25">
      <c r="A70" s="12" t="s">
        <v>56</v>
      </c>
      <c r="B70" s="18">
        <v>45</v>
      </c>
      <c r="C70" s="18">
        <v>45</v>
      </c>
      <c r="D70" s="18">
        <v>45</v>
      </c>
      <c r="E70" s="18">
        <v>0</v>
      </c>
      <c r="F70" s="18">
        <v>0</v>
      </c>
      <c r="G70" s="18">
        <f>H70-C70</f>
        <v>45</v>
      </c>
      <c r="H70" s="18">
        <f t="shared" ref="H70:H79" si="18">I70*30</f>
        <v>90</v>
      </c>
      <c r="I70" s="18">
        <v>3</v>
      </c>
      <c r="J70" s="18" t="s">
        <v>14</v>
      </c>
      <c r="L70" s="24" t="s">
        <v>266</v>
      </c>
    </row>
    <row r="71" spans="1:12" ht="15" customHeight="1" x14ac:dyDescent="0.25">
      <c r="A71" s="12" t="s">
        <v>423</v>
      </c>
      <c r="B71" s="18">
        <v>15</v>
      </c>
      <c r="C71" s="18">
        <v>15</v>
      </c>
      <c r="D71" s="18">
        <v>15</v>
      </c>
      <c r="E71" s="18">
        <v>0</v>
      </c>
      <c r="F71" s="18">
        <v>0</v>
      </c>
      <c r="G71" s="18">
        <f t="shared" ref="G71:G79" si="19">H71-C71</f>
        <v>75</v>
      </c>
      <c r="H71" s="18">
        <f t="shared" si="18"/>
        <v>90</v>
      </c>
      <c r="I71" s="18">
        <v>3</v>
      </c>
      <c r="J71" s="18" t="s">
        <v>19</v>
      </c>
      <c r="L71" s="24" t="s">
        <v>269</v>
      </c>
    </row>
    <row r="72" spans="1:12" ht="15" customHeight="1" x14ac:dyDescent="0.25">
      <c r="A72" s="12" t="s">
        <v>59</v>
      </c>
      <c r="B72" s="18">
        <v>15</v>
      </c>
      <c r="C72" s="18">
        <v>15</v>
      </c>
      <c r="D72" s="18">
        <v>15</v>
      </c>
      <c r="E72" s="18">
        <v>0</v>
      </c>
      <c r="F72" s="18">
        <v>0</v>
      </c>
      <c r="G72" s="18">
        <f t="shared" si="19"/>
        <v>75</v>
      </c>
      <c r="H72" s="18">
        <f t="shared" si="18"/>
        <v>90</v>
      </c>
      <c r="I72" s="18">
        <v>3</v>
      </c>
      <c r="J72" s="18" t="s">
        <v>19</v>
      </c>
      <c r="L72" s="24" t="s">
        <v>270</v>
      </c>
    </row>
    <row r="73" spans="1:12" ht="15" customHeight="1" x14ac:dyDescent="0.25">
      <c r="A73" s="12" t="s">
        <v>105</v>
      </c>
      <c r="B73" s="18">
        <v>90</v>
      </c>
      <c r="C73" s="18">
        <v>75</v>
      </c>
      <c r="D73" s="18">
        <v>0</v>
      </c>
      <c r="E73" s="18">
        <v>0</v>
      </c>
      <c r="F73" s="18">
        <v>75</v>
      </c>
      <c r="G73" s="18">
        <f t="shared" si="19"/>
        <v>135</v>
      </c>
      <c r="H73" s="18">
        <f t="shared" si="18"/>
        <v>210</v>
      </c>
      <c r="I73" s="18">
        <v>7</v>
      </c>
      <c r="J73" s="18" t="s">
        <v>14</v>
      </c>
      <c r="L73" s="24" t="s">
        <v>271</v>
      </c>
    </row>
    <row r="74" spans="1:12" ht="15" x14ac:dyDescent="0.25">
      <c r="A74" s="12" t="s">
        <v>51</v>
      </c>
      <c r="B74" s="12">
        <v>30</v>
      </c>
      <c r="C74" s="18">
        <v>45</v>
      </c>
      <c r="D74" s="18">
        <v>30</v>
      </c>
      <c r="E74" s="18">
        <v>15</v>
      </c>
      <c r="F74" s="18">
        <f>C74-D74-E74</f>
        <v>0</v>
      </c>
      <c r="G74" s="18">
        <f t="shared" si="19"/>
        <v>75</v>
      </c>
      <c r="H74" s="18">
        <f t="shared" si="18"/>
        <v>120</v>
      </c>
      <c r="I74" s="18">
        <v>4</v>
      </c>
      <c r="J74" s="18" t="s">
        <v>14</v>
      </c>
      <c r="L74" s="24" t="s">
        <v>369</v>
      </c>
    </row>
    <row r="75" spans="1:12" ht="15" customHeight="1" x14ac:dyDescent="0.25">
      <c r="A75" s="12" t="s">
        <v>53</v>
      </c>
      <c r="B75" s="18">
        <v>30</v>
      </c>
      <c r="C75" s="18">
        <v>30</v>
      </c>
      <c r="D75" s="18">
        <v>15</v>
      </c>
      <c r="E75" s="18">
        <v>15</v>
      </c>
      <c r="F75" s="18">
        <v>0</v>
      </c>
      <c r="G75" s="18">
        <f t="shared" si="19"/>
        <v>30</v>
      </c>
      <c r="H75" s="18">
        <f t="shared" si="18"/>
        <v>60</v>
      </c>
      <c r="I75" s="18">
        <v>2</v>
      </c>
      <c r="J75" s="18" t="s">
        <v>19</v>
      </c>
      <c r="L75" s="24" t="s">
        <v>273</v>
      </c>
    </row>
    <row r="76" spans="1:12" ht="15" customHeight="1" x14ac:dyDescent="0.25">
      <c r="A76" s="12" t="s">
        <v>120</v>
      </c>
      <c r="B76" s="18">
        <v>30</v>
      </c>
      <c r="C76" s="18">
        <v>30</v>
      </c>
      <c r="D76" s="18">
        <v>15</v>
      </c>
      <c r="E76" s="18">
        <v>15</v>
      </c>
      <c r="F76" s="18">
        <v>0</v>
      </c>
      <c r="G76" s="18">
        <f t="shared" si="19"/>
        <v>30</v>
      </c>
      <c r="H76" s="18">
        <f t="shared" si="18"/>
        <v>60</v>
      </c>
      <c r="I76" s="18">
        <v>2</v>
      </c>
      <c r="J76" s="18" t="s">
        <v>19</v>
      </c>
      <c r="L76" s="24" t="s">
        <v>272</v>
      </c>
    </row>
    <row r="77" spans="1:12" ht="15" customHeight="1" x14ac:dyDescent="0.25">
      <c r="A77" s="12" t="s">
        <v>121</v>
      </c>
      <c r="B77" s="18">
        <v>30</v>
      </c>
      <c r="C77" s="18">
        <v>30</v>
      </c>
      <c r="D77" s="18">
        <v>0</v>
      </c>
      <c r="E77" s="18">
        <v>0</v>
      </c>
      <c r="F77" s="18">
        <v>30</v>
      </c>
      <c r="G77" s="18">
        <f t="shared" si="19"/>
        <v>30</v>
      </c>
      <c r="H77" s="18">
        <f t="shared" si="18"/>
        <v>60</v>
      </c>
      <c r="I77" s="18">
        <v>2</v>
      </c>
      <c r="J77" s="18" t="s">
        <v>11</v>
      </c>
      <c r="L77" s="24" t="s">
        <v>287</v>
      </c>
    </row>
    <row r="78" spans="1:12" ht="15" customHeight="1" x14ac:dyDescent="0.25">
      <c r="A78" s="12" t="s">
        <v>274</v>
      </c>
      <c r="B78" s="18">
        <v>30</v>
      </c>
      <c r="C78" s="18">
        <v>30</v>
      </c>
      <c r="D78" s="18">
        <v>0</v>
      </c>
      <c r="E78" s="18">
        <v>0</v>
      </c>
      <c r="F78" s="18">
        <v>30</v>
      </c>
      <c r="G78" s="18">
        <f t="shared" si="19"/>
        <v>30</v>
      </c>
      <c r="H78" s="18">
        <f t="shared" si="18"/>
        <v>60</v>
      </c>
      <c r="I78" s="18">
        <v>2</v>
      </c>
      <c r="J78" s="18" t="s">
        <v>11</v>
      </c>
      <c r="L78" s="24" t="s">
        <v>153</v>
      </c>
    </row>
    <row r="79" spans="1:12" ht="15" customHeight="1" x14ac:dyDescent="0.25">
      <c r="A79" s="12" t="s">
        <v>372</v>
      </c>
      <c r="B79" s="18">
        <v>15</v>
      </c>
      <c r="C79" s="18">
        <v>15</v>
      </c>
      <c r="D79" s="18">
        <v>0</v>
      </c>
      <c r="E79" s="18">
        <v>0</v>
      </c>
      <c r="F79" s="18">
        <v>15</v>
      </c>
      <c r="G79" s="18">
        <f t="shared" si="19"/>
        <v>45</v>
      </c>
      <c r="H79" s="18">
        <f t="shared" si="18"/>
        <v>60</v>
      </c>
      <c r="I79" s="18">
        <v>2</v>
      </c>
      <c r="J79" s="18" t="s">
        <v>11</v>
      </c>
      <c r="L79" s="24" t="s">
        <v>275</v>
      </c>
    </row>
    <row r="80" spans="1:12" ht="15" customHeight="1" x14ac:dyDescent="0.25">
      <c r="B80" s="22">
        <f t="shared" ref="B80:I80" si="20">SUM(B70:B79)</f>
        <v>330</v>
      </c>
      <c r="C80" s="22">
        <f t="shared" si="20"/>
        <v>330</v>
      </c>
      <c r="D80" s="22">
        <f t="shared" si="20"/>
        <v>135</v>
      </c>
      <c r="E80" s="22">
        <f t="shared" si="20"/>
        <v>45</v>
      </c>
      <c r="F80" s="22">
        <f t="shared" si="20"/>
        <v>150</v>
      </c>
      <c r="G80" s="22">
        <f t="shared" si="20"/>
        <v>570</v>
      </c>
      <c r="H80" s="22">
        <f t="shared" si="20"/>
        <v>900</v>
      </c>
      <c r="I80" s="22">
        <f t="shared" si="20"/>
        <v>30</v>
      </c>
      <c r="J80" s="19"/>
      <c r="L80" s="24" t="s">
        <v>306</v>
      </c>
    </row>
    <row r="81" spans="1:12" ht="15" customHeight="1" x14ac:dyDescent="0.25">
      <c r="A81" s="16" t="s">
        <v>99</v>
      </c>
      <c r="B81" s="16"/>
      <c r="J81" s="19"/>
    </row>
    <row r="82" spans="1:12" ht="15" customHeight="1" x14ac:dyDescent="0.25">
      <c r="A82" s="12" t="s">
        <v>56</v>
      </c>
      <c r="B82" s="18">
        <v>30</v>
      </c>
      <c r="C82" s="18">
        <v>45</v>
      </c>
      <c r="D82" s="18">
        <v>30</v>
      </c>
      <c r="E82" s="18">
        <v>15</v>
      </c>
      <c r="F82" s="18">
        <v>0</v>
      </c>
      <c r="G82" s="18">
        <f>H82-C82</f>
        <v>105</v>
      </c>
      <c r="H82" s="18">
        <f t="shared" ref="H82:H88" si="21">I82*30</f>
        <v>150</v>
      </c>
      <c r="I82" s="18">
        <v>5</v>
      </c>
      <c r="J82" s="18" t="s">
        <v>19</v>
      </c>
      <c r="L82" s="24" t="s">
        <v>283</v>
      </c>
    </row>
    <row r="83" spans="1:12" ht="15" customHeight="1" x14ac:dyDescent="0.25">
      <c r="A83" s="12" t="s">
        <v>105</v>
      </c>
      <c r="B83" s="18">
        <v>90</v>
      </c>
      <c r="C83" s="18">
        <v>75</v>
      </c>
      <c r="D83" s="18">
        <v>0</v>
      </c>
      <c r="E83" s="18">
        <v>0</v>
      </c>
      <c r="F83" s="18">
        <v>75</v>
      </c>
      <c r="G83" s="18">
        <f t="shared" ref="G83:G88" si="22">H83-C83</f>
        <v>135</v>
      </c>
      <c r="H83" s="18">
        <f t="shared" si="21"/>
        <v>210</v>
      </c>
      <c r="I83" s="18">
        <v>7</v>
      </c>
      <c r="J83" s="18" t="s">
        <v>19</v>
      </c>
      <c r="L83" s="24" t="s">
        <v>284</v>
      </c>
    </row>
    <row r="84" spans="1:12" ht="15" customHeight="1" x14ac:dyDescent="0.25">
      <c r="A84" s="12" t="s">
        <v>67</v>
      </c>
      <c r="B84" s="18">
        <v>45</v>
      </c>
      <c r="C84" s="18">
        <v>45</v>
      </c>
      <c r="D84" s="18">
        <v>0</v>
      </c>
      <c r="E84" s="18">
        <v>0</v>
      </c>
      <c r="F84" s="18">
        <v>45</v>
      </c>
      <c r="G84" s="18">
        <f t="shared" si="22"/>
        <v>75</v>
      </c>
      <c r="H84" s="18">
        <f t="shared" si="21"/>
        <v>120</v>
      </c>
      <c r="I84" s="18">
        <v>4</v>
      </c>
      <c r="J84" s="18" t="s">
        <v>19</v>
      </c>
      <c r="L84" s="24" t="s">
        <v>155</v>
      </c>
    </row>
    <row r="85" spans="1:12" ht="15" customHeight="1" x14ac:dyDescent="0.25">
      <c r="A85" s="12" t="s">
        <v>373</v>
      </c>
      <c r="B85" s="18">
        <v>30</v>
      </c>
      <c r="C85" s="18">
        <v>30</v>
      </c>
      <c r="D85" s="18">
        <v>0</v>
      </c>
      <c r="E85" s="18">
        <v>0</v>
      </c>
      <c r="F85" s="18">
        <v>30</v>
      </c>
      <c r="G85" s="18">
        <f t="shared" si="22"/>
        <v>60</v>
      </c>
      <c r="H85" s="18">
        <f t="shared" si="21"/>
        <v>90</v>
      </c>
      <c r="I85" s="18">
        <v>3</v>
      </c>
      <c r="J85" s="18" t="s">
        <v>19</v>
      </c>
      <c r="L85" s="24" t="s">
        <v>285</v>
      </c>
    </row>
    <row r="86" spans="1:12" ht="15" customHeight="1" x14ac:dyDescent="0.25">
      <c r="A86" s="12" t="s">
        <v>51</v>
      </c>
      <c r="B86" s="12">
        <v>30</v>
      </c>
      <c r="C86" s="18">
        <v>30</v>
      </c>
      <c r="D86" s="18">
        <v>15</v>
      </c>
      <c r="E86" s="18">
        <v>15</v>
      </c>
      <c r="F86" s="18">
        <f>C86-D86-E86</f>
        <v>0</v>
      </c>
      <c r="G86" s="18">
        <f t="shared" si="22"/>
        <v>90</v>
      </c>
      <c r="H86" s="18">
        <f t="shared" si="21"/>
        <v>120</v>
      </c>
      <c r="I86" s="18">
        <v>4</v>
      </c>
      <c r="J86" s="19" t="s">
        <v>19</v>
      </c>
      <c r="L86" s="24" t="s">
        <v>369</v>
      </c>
    </row>
    <row r="87" spans="1:12" ht="15" customHeight="1" x14ac:dyDescent="0.25">
      <c r="A87" s="12" t="s">
        <v>61</v>
      </c>
      <c r="B87" s="18">
        <v>30</v>
      </c>
      <c r="C87" s="18">
        <v>45</v>
      </c>
      <c r="D87" s="18">
        <v>30</v>
      </c>
      <c r="E87" s="18">
        <v>15</v>
      </c>
      <c r="F87" s="18">
        <v>0</v>
      </c>
      <c r="G87" s="18">
        <f t="shared" si="22"/>
        <v>75</v>
      </c>
      <c r="H87" s="18">
        <f t="shared" si="21"/>
        <v>120</v>
      </c>
      <c r="I87" s="18">
        <v>4</v>
      </c>
      <c r="J87" s="18" t="s">
        <v>19</v>
      </c>
      <c r="L87" s="24" t="s">
        <v>290</v>
      </c>
    </row>
    <row r="88" spans="1:12" ht="15" customHeight="1" x14ac:dyDescent="0.25">
      <c r="A88" s="12" t="s">
        <v>129</v>
      </c>
      <c r="B88" s="18">
        <v>30</v>
      </c>
      <c r="C88" s="18">
        <v>30</v>
      </c>
      <c r="D88" s="18">
        <v>15</v>
      </c>
      <c r="E88" s="18">
        <v>15</v>
      </c>
      <c r="F88" s="18">
        <v>0</v>
      </c>
      <c r="G88" s="18">
        <f t="shared" si="22"/>
        <v>60</v>
      </c>
      <c r="H88" s="18">
        <f t="shared" si="21"/>
        <v>90</v>
      </c>
      <c r="I88" s="18">
        <v>3</v>
      </c>
      <c r="J88" s="18" t="s">
        <v>19</v>
      </c>
      <c r="L88" s="24" t="s">
        <v>288</v>
      </c>
    </row>
    <row r="89" spans="1:12" ht="15" customHeight="1" x14ac:dyDescent="0.25">
      <c r="B89" s="22">
        <f t="shared" ref="B89:I89" si="23">SUM(B82:B88)</f>
        <v>285</v>
      </c>
      <c r="C89" s="22">
        <f t="shared" si="23"/>
        <v>300</v>
      </c>
      <c r="D89" s="22">
        <f t="shared" si="23"/>
        <v>90</v>
      </c>
      <c r="E89" s="22">
        <f t="shared" si="23"/>
        <v>60</v>
      </c>
      <c r="F89" s="22">
        <f t="shared" si="23"/>
        <v>150</v>
      </c>
      <c r="G89" s="22">
        <f t="shared" si="23"/>
        <v>600</v>
      </c>
      <c r="H89" s="22">
        <f t="shared" si="23"/>
        <v>900</v>
      </c>
      <c r="I89" s="22">
        <f t="shared" si="23"/>
        <v>30</v>
      </c>
      <c r="J89" s="19"/>
      <c r="L89" s="24" t="s">
        <v>306</v>
      </c>
    </row>
    <row r="90" spans="1:12" ht="15" customHeight="1" x14ac:dyDescent="0.25">
      <c r="A90" s="16" t="s">
        <v>68</v>
      </c>
      <c r="B90" s="16"/>
      <c r="J90" s="19"/>
    </row>
    <row r="91" spans="1:12" ht="15" customHeight="1" x14ac:dyDescent="0.25">
      <c r="A91" s="12" t="s">
        <v>69</v>
      </c>
      <c r="I91" s="18">
        <v>2</v>
      </c>
      <c r="J91" s="19" t="s">
        <v>19</v>
      </c>
    </row>
    <row r="92" spans="1:12" ht="15" customHeight="1" x14ac:dyDescent="0.25">
      <c r="A92" s="12" t="s">
        <v>131</v>
      </c>
      <c r="I92" s="18">
        <v>2</v>
      </c>
      <c r="J92" s="19" t="s">
        <v>19</v>
      </c>
    </row>
    <row r="93" spans="1:12" ht="15" customHeight="1" x14ac:dyDescent="0.25">
      <c r="A93" s="12" t="s">
        <v>70</v>
      </c>
      <c r="I93" s="18">
        <v>3</v>
      </c>
      <c r="J93" s="19" t="s">
        <v>19</v>
      </c>
    </row>
    <row r="94" spans="1:12" ht="15" customHeight="1" x14ac:dyDescent="0.25">
      <c r="A94" s="12" t="s">
        <v>132</v>
      </c>
      <c r="I94" s="18">
        <v>3</v>
      </c>
      <c r="J94" s="19" t="s">
        <v>19</v>
      </c>
    </row>
    <row r="95" spans="1:12" ht="15" customHeight="1" x14ac:dyDescent="0.25">
      <c r="I95" s="22">
        <v>10</v>
      </c>
      <c r="J95" s="19"/>
    </row>
    <row r="96" spans="1:12" ht="15.95" customHeight="1" x14ac:dyDescent="0.25">
      <c r="A96" s="26" t="s">
        <v>71</v>
      </c>
      <c r="B96" s="22">
        <f t="shared" ref="B96:H96" si="24">B89+B80+B68+B56+B44+B34+B22+B11</f>
        <v>2595</v>
      </c>
      <c r="C96" s="22">
        <f t="shared" si="24"/>
        <v>2925</v>
      </c>
      <c r="D96" s="22">
        <f t="shared" si="24"/>
        <v>1290</v>
      </c>
      <c r="E96" s="22">
        <f t="shared" si="24"/>
        <v>570</v>
      </c>
      <c r="F96" s="22">
        <f t="shared" si="24"/>
        <v>1065</v>
      </c>
      <c r="G96" s="22">
        <f t="shared" si="24"/>
        <v>4275</v>
      </c>
      <c r="H96" s="22">
        <f t="shared" si="24"/>
        <v>7200</v>
      </c>
      <c r="I96" s="25">
        <f>I89+I80+I68+I56+I44+I34+I22+I11+I95</f>
        <v>250</v>
      </c>
    </row>
    <row r="97" spans="3:12" ht="18" customHeight="1" x14ac:dyDescent="0.25">
      <c r="C97" s="18">
        <f t="shared" ref="C97:H97" si="25">C96/120</f>
        <v>24.375</v>
      </c>
      <c r="D97" s="18">
        <f t="shared" si="25"/>
        <v>10.75</v>
      </c>
      <c r="E97" s="18">
        <f t="shared" si="25"/>
        <v>4.75</v>
      </c>
      <c r="F97" s="18">
        <f t="shared" si="25"/>
        <v>8.875</v>
      </c>
      <c r="G97" s="18">
        <f t="shared" si="25"/>
        <v>35.625</v>
      </c>
      <c r="H97" s="18">
        <f t="shared" si="25"/>
        <v>60</v>
      </c>
      <c r="L97" s="24" t="s">
        <v>306</v>
      </c>
    </row>
    <row r="98" spans="3:12" ht="18" customHeight="1" x14ac:dyDescent="0.25">
      <c r="L98" s="24" t="s">
        <v>306</v>
      </c>
    </row>
    <row r="99" spans="3:12" ht="18" customHeight="1" x14ac:dyDescent="0.25">
      <c r="L99" s="24" t="s">
        <v>306</v>
      </c>
    </row>
    <row r="100" spans="3:12" ht="18" customHeight="1" x14ac:dyDescent="0.25">
      <c r="L100" s="24" t="s">
        <v>306</v>
      </c>
    </row>
    <row r="101" spans="3:12" ht="18" customHeight="1" x14ac:dyDescent="0.25">
      <c r="L101" s="24" t="s">
        <v>306</v>
      </c>
    </row>
    <row r="102" spans="3:12" ht="18" customHeight="1" x14ac:dyDescent="0.25">
      <c r="L102" s="24" t="s">
        <v>306</v>
      </c>
    </row>
    <row r="103" spans="3:12" ht="18" customHeight="1" x14ac:dyDescent="0.25">
      <c r="L103" s="24" t="s">
        <v>306</v>
      </c>
    </row>
    <row r="104" spans="3:12" ht="18" customHeight="1" x14ac:dyDescent="0.25">
      <c r="L104" s="24" t="s">
        <v>306</v>
      </c>
    </row>
    <row r="105" spans="3:12" ht="18" customHeight="1" x14ac:dyDescent="0.25">
      <c r="L105" s="24" t="s">
        <v>306</v>
      </c>
    </row>
    <row r="106" spans="3:12" ht="18" customHeight="1" x14ac:dyDescent="0.25">
      <c r="L106" s="24" t="s">
        <v>306</v>
      </c>
    </row>
  </sheetData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83" fitToHeight="2" orientation="portrait" r:id="rId1"/>
  <headerFooter alignWithMargins="0">
    <oddHeader>&amp;C&amp;14УЧЕБЕН ПЛАН: &amp;A</oddHeader>
  </headerFooter>
  <rowBreaks count="1" manualBreakCount="1">
    <brk id="44" max="9" man="1"/>
  </rowBreaks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9">
    <tabColor theme="3" tint="-0.499984740745262"/>
  </sheetPr>
  <dimension ref="A1:O96"/>
  <sheetViews>
    <sheetView view="pageBreakPreview" topLeftCell="A35" zoomScale="96" zoomScaleNormal="100" zoomScaleSheetLayoutView="96" workbookViewId="0">
      <selection activeCell="AA54" sqref="AA54"/>
    </sheetView>
  </sheetViews>
  <sheetFormatPr defaultRowHeight="15" customHeight="1" x14ac:dyDescent="0.25"/>
  <cols>
    <col min="1" max="1" width="59" style="12" customWidth="1"/>
    <col min="2" max="2" width="3.7109375" style="12" hidden="1" customWidth="1"/>
    <col min="3" max="8" width="4.7109375" style="18" customWidth="1"/>
    <col min="9" max="9" width="3.7109375" style="8" customWidth="1"/>
    <col min="10" max="10" width="6.85546875" style="23" customWidth="1"/>
    <col min="11" max="16384" width="9.140625" style="24"/>
  </cols>
  <sheetData>
    <row r="1" spans="1:15" s="1" customFormat="1" ht="20.100000000000001" customHeight="1" x14ac:dyDescent="0.25">
      <c r="A1" s="16" t="s">
        <v>0</v>
      </c>
      <c r="B1" s="16" t="s">
        <v>162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</row>
    <row r="2" spans="1:15" ht="20.100000000000001" customHeight="1" x14ac:dyDescent="0.25">
      <c r="A2" s="16" t="s">
        <v>9</v>
      </c>
      <c r="B2" s="16"/>
      <c r="J2" s="19"/>
    </row>
    <row r="3" spans="1:15" ht="20.100000000000001" customHeight="1" x14ac:dyDescent="0.25">
      <c r="A3" s="12" t="s">
        <v>13</v>
      </c>
      <c r="B3" s="18">
        <v>30</v>
      </c>
      <c r="C3" s="18">
        <v>30</v>
      </c>
      <c r="D3" s="18">
        <v>30</v>
      </c>
      <c r="E3" s="18">
        <v>0</v>
      </c>
      <c r="F3" s="18">
        <v>0</v>
      </c>
      <c r="G3" s="18">
        <f>H3-C3</f>
        <v>60</v>
      </c>
      <c r="H3" s="18">
        <f t="shared" ref="H3:H10" si="0">I3*30</f>
        <v>90</v>
      </c>
      <c r="I3" s="18">
        <v>3</v>
      </c>
      <c r="J3" s="18" t="s">
        <v>19</v>
      </c>
      <c r="K3" s="24" t="s">
        <v>190</v>
      </c>
      <c r="O3" s="1" t="s">
        <v>12</v>
      </c>
    </row>
    <row r="4" spans="1:15" ht="20.100000000000001" customHeight="1" x14ac:dyDescent="0.25">
      <c r="A4" s="12" t="s">
        <v>16</v>
      </c>
      <c r="B4" s="18">
        <v>45</v>
      </c>
      <c r="C4" s="18">
        <v>45</v>
      </c>
      <c r="D4" s="18">
        <v>15</v>
      </c>
      <c r="E4" s="18">
        <v>30</v>
      </c>
      <c r="F4" s="18">
        <v>0</v>
      </c>
      <c r="G4" s="18">
        <f t="shared" ref="G4:G10" si="1">H4-C4</f>
        <v>75</v>
      </c>
      <c r="H4" s="18">
        <f t="shared" si="0"/>
        <v>120</v>
      </c>
      <c r="I4" s="18">
        <v>4</v>
      </c>
      <c r="J4" s="18" t="s">
        <v>14</v>
      </c>
      <c r="K4" s="24" t="s">
        <v>191</v>
      </c>
      <c r="O4" s="24">
        <f>SUMIF(A:A,"*практически*",C:C)</f>
        <v>735</v>
      </c>
    </row>
    <row r="5" spans="1:15" ht="20.100000000000001" customHeight="1" x14ac:dyDescent="0.25">
      <c r="A5" s="12" t="s">
        <v>374</v>
      </c>
      <c r="B5" s="18">
        <v>90</v>
      </c>
      <c r="C5" s="18">
        <v>90</v>
      </c>
      <c r="D5" s="18">
        <v>0</v>
      </c>
      <c r="E5" s="18">
        <v>0</v>
      </c>
      <c r="F5" s="18">
        <v>90</v>
      </c>
      <c r="G5" s="18">
        <f t="shared" si="1"/>
        <v>120</v>
      </c>
      <c r="H5" s="18">
        <f t="shared" si="0"/>
        <v>210</v>
      </c>
      <c r="I5" s="18">
        <v>7</v>
      </c>
      <c r="J5" s="18" t="s">
        <v>14</v>
      </c>
      <c r="K5" s="24" t="s">
        <v>192</v>
      </c>
    </row>
    <row r="6" spans="1:15" ht="20.100000000000001" customHeight="1" x14ac:dyDescent="0.25">
      <c r="A6" s="12" t="s">
        <v>375</v>
      </c>
      <c r="B6" s="18">
        <v>15</v>
      </c>
      <c r="C6" s="18">
        <v>30</v>
      </c>
      <c r="D6" s="18">
        <v>30</v>
      </c>
      <c r="E6" s="18">
        <v>0</v>
      </c>
      <c r="F6" s="18">
        <v>0</v>
      </c>
      <c r="G6" s="18">
        <f t="shared" si="1"/>
        <v>90</v>
      </c>
      <c r="H6" s="18">
        <f t="shared" si="0"/>
        <v>120</v>
      </c>
      <c r="I6" s="18">
        <v>4</v>
      </c>
      <c r="J6" s="18" t="s">
        <v>19</v>
      </c>
      <c r="K6" s="24" t="s">
        <v>195</v>
      </c>
    </row>
    <row r="7" spans="1:15" ht="20.100000000000001" customHeight="1" x14ac:dyDescent="0.25">
      <c r="A7" s="12" t="s">
        <v>83</v>
      </c>
      <c r="B7" s="18">
        <v>15</v>
      </c>
      <c r="C7" s="18">
        <v>30</v>
      </c>
      <c r="D7" s="18">
        <v>0</v>
      </c>
      <c r="E7" s="18">
        <v>0</v>
      </c>
      <c r="F7" s="18">
        <v>30</v>
      </c>
      <c r="G7" s="18">
        <f t="shared" si="1"/>
        <v>30</v>
      </c>
      <c r="H7" s="18">
        <f t="shared" si="0"/>
        <v>60</v>
      </c>
      <c r="I7" s="18">
        <v>2</v>
      </c>
      <c r="J7" s="18" t="s">
        <v>11</v>
      </c>
      <c r="K7" s="24" t="s">
        <v>198</v>
      </c>
    </row>
    <row r="8" spans="1:15" ht="20.100000000000001" customHeight="1" x14ac:dyDescent="0.25">
      <c r="A8" s="12" t="s">
        <v>208</v>
      </c>
      <c r="B8" s="18">
        <v>15</v>
      </c>
      <c r="C8" s="18">
        <v>15</v>
      </c>
      <c r="D8" s="18">
        <v>0</v>
      </c>
      <c r="E8" s="18">
        <v>0</v>
      </c>
      <c r="F8" s="18">
        <v>15</v>
      </c>
      <c r="G8" s="18">
        <f t="shared" si="1"/>
        <v>45</v>
      </c>
      <c r="H8" s="18">
        <f t="shared" si="0"/>
        <v>60</v>
      </c>
      <c r="I8" s="18">
        <v>2</v>
      </c>
      <c r="J8" s="18" t="s">
        <v>11</v>
      </c>
      <c r="K8" s="24" t="s">
        <v>150</v>
      </c>
    </row>
    <row r="9" spans="1:15" ht="20.100000000000001" customHeight="1" x14ac:dyDescent="0.25">
      <c r="A9" s="12" t="s">
        <v>18</v>
      </c>
      <c r="B9" s="18">
        <v>45</v>
      </c>
      <c r="C9" s="18">
        <v>60</v>
      </c>
      <c r="D9" s="18">
        <v>45</v>
      </c>
      <c r="E9" s="18">
        <v>15</v>
      </c>
      <c r="F9" s="18">
        <v>0</v>
      </c>
      <c r="G9" s="18">
        <f t="shared" si="1"/>
        <v>60</v>
      </c>
      <c r="H9" s="18">
        <f t="shared" si="0"/>
        <v>120</v>
      </c>
      <c r="I9" s="18">
        <v>4</v>
      </c>
      <c r="J9" s="18" t="s">
        <v>19</v>
      </c>
      <c r="K9" s="24" t="s">
        <v>196</v>
      </c>
    </row>
    <row r="10" spans="1:15" ht="20.100000000000001" customHeight="1" x14ac:dyDescent="0.25">
      <c r="A10" s="12" t="s">
        <v>20</v>
      </c>
      <c r="B10" s="18">
        <v>45</v>
      </c>
      <c r="C10" s="18">
        <v>60</v>
      </c>
      <c r="D10" s="18">
        <v>45</v>
      </c>
      <c r="E10" s="18">
        <v>15</v>
      </c>
      <c r="F10" s="18">
        <v>0</v>
      </c>
      <c r="G10" s="18">
        <f t="shared" si="1"/>
        <v>60</v>
      </c>
      <c r="H10" s="18">
        <f t="shared" si="0"/>
        <v>120</v>
      </c>
      <c r="I10" s="18">
        <v>4</v>
      </c>
      <c r="J10" s="18" t="s">
        <v>19</v>
      </c>
      <c r="K10" s="24" t="s">
        <v>197</v>
      </c>
    </row>
    <row r="11" spans="1:15" ht="20.100000000000001" customHeight="1" x14ac:dyDescent="0.25">
      <c r="B11" s="22">
        <f>SUM(B3:B10)</f>
        <v>300</v>
      </c>
      <c r="C11" s="22">
        <f>SUM(C3:C10)</f>
        <v>360</v>
      </c>
      <c r="D11" s="22">
        <f t="shared" ref="D11:I11" si="2">SUM(D3:D10)</f>
        <v>165</v>
      </c>
      <c r="E11" s="22">
        <f t="shared" si="2"/>
        <v>60</v>
      </c>
      <c r="F11" s="22">
        <f t="shared" si="2"/>
        <v>135</v>
      </c>
      <c r="G11" s="22">
        <f t="shared" si="2"/>
        <v>540</v>
      </c>
      <c r="H11" s="22">
        <f t="shared" si="2"/>
        <v>900</v>
      </c>
      <c r="I11" s="22">
        <f t="shared" si="2"/>
        <v>30</v>
      </c>
      <c r="J11" s="19"/>
      <c r="K11" s="24" t="s">
        <v>306</v>
      </c>
    </row>
    <row r="12" spans="1:15" ht="20.100000000000001" customHeight="1" x14ac:dyDescent="0.25">
      <c r="A12" s="16" t="s">
        <v>21</v>
      </c>
      <c r="B12" s="16"/>
      <c r="J12" s="19"/>
    </row>
    <row r="13" spans="1:15" ht="20.100000000000001" customHeight="1" x14ac:dyDescent="0.25">
      <c r="A13" s="12" t="s">
        <v>348</v>
      </c>
      <c r="B13" s="18">
        <v>15</v>
      </c>
      <c r="C13" s="18">
        <v>30</v>
      </c>
      <c r="D13" s="18">
        <v>0</v>
      </c>
      <c r="E13" s="18">
        <v>30</v>
      </c>
      <c r="F13" s="18">
        <v>0</v>
      </c>
      <c r="G13" s="18">
        <f>H13-C13</f>
        <v>60</v>
      </c>
      <c r="H13" s="18">
        <f t="shared" ref="H13:H19" si="3">I13*30</f>
        <v>90</v>
      </c>
      <c r="I13" s="18">
        <v>3</v>
      </c>
      <c r="J13" s="18" t="s">
        <v>11</v>
      </c>
      <c r="K13" s="24" t="s">
        <v>213</v>
      </c>
    </row>
    <row r="14" spans="1:15" ht="20.100000000000001" customHeight="1" x14ac:dyDescent="0.25">
      <c r="A14" s="12" t="s">
        <v>23</v>
      </c>
      <c r="B14" s="18">
        <v>45</v>
      </c>
      <c r="C14" s="18">
        <v>60</v>
      </c>
      <c r="D14" s="18">
        <v>45</v>
      </c>
      <c r="E14" s="18">
        <v>15</v>
      </c>
      <c r="F14" s="18">
        <v>0</v>
      </c>
      <c r="G14" s="18">
        <f t="shared" ref="G14:G19" si="4">H14-C14</f>
        <v>90</v>
      </c>
      <c r="H14" s="18">
        <f t="shared" si="3"/>
        <v>150</v>
      </c>
      <c r="I14" s="18">
        <v>5</v>
      </c>
      <c r="J14" s="18" t="s">
        <v>19</v>
      </c>
      <c r="K14" s="24" t="s">
        <v>201</v>
      </c>
    </row>
    <row r="15" spans="1:15" ht="20.100000000000001" customHeight="1" x14ac:dyDescent="0.25">
      <c r="A15" s="12" t="s">
        <v>16</v>
      </c>
      <c r="B15" s="18">
        <v>30</v>
      </c>
      <c r="C15" s="18">
        <v>45</v>
      </c>
      <c r="D15" s="18">
        <v>15</v>
      </c>
      <c r="E15" s="18">
        <v>30</v>
      </c>
      <c r="F15" s="18">
        <v>0</v>
      </c>
      <c r="G15" s="18">
        <f t="shared" si="4"/>
        <v>75</v>
      </c>
      <c r="H15" s="18">
        <f t="shared" si="3"/>
        <v>120</v>
      </c>
      <c r="I15" s="18">
        <v>4</v>
      </c>
      <c r="J15" s="18" t="s">
        <v>19</v>
      </c>
      <c r="K15" s="24" t="s">
        <v>202</v>
      </c>
    </row>
    <row r="16" spans="1:15" ht="20.100000000000001" customHeight="1" x14ac:dyDescent="0.25">
      <c r="A16" s="12" t="s">
        <v>76</v>
      </c>
      <c r="B16" s="18">
        <v>30</v>
      </c>
      <c r="C16" s="18">
        <v>30</v>
      </c>
      <c r="D16" s="18">
        <v>30</v>
      </c>
      <c r="E16" s="18">
        <v>0</v>
      </c>
      <c r="F16" s="18">
        <v>0</v>
      </c>
      <c r="G16" s="18">
        <f t="shared" si="4"/>
        <v>60</v>
      </c>
      <c r="H16" s="18">
        <f t="shared" si="3"/>
        <v>90</v>
      </c>
      <c r="I16" s="18">
        <v>3</v>
      </c>
      <c r="J16" s="18" t="s">
        <v>14</v>
      </c>
      <c r="K16" s="24" t="s">
        <v>203</v>
      </c>
    </row>
    <row r="17" spans="1:11" ht="20.100000000000001" customHeight="1" x14ac:dyDescent="0.25">
      <c r="A17" s="12" t="s">
        <v>374</v>
      </c>
      <c r="B17" s="18">
        <v>90</v>
      </c>
      <c r="C17" s="18">
        <v>105</v>
      </c>
      <c r="D17" s="18">
        <v>0</v>
      </c>
      <c r="E17" s="18">
        <v>0</v>
      </c>
      <c r="F17" s="18">
        <v>105</v>
      </c>
      <c r="G17" s="18">
        <f t="shared" si="4"/>
        <v>105</v>
      </c>
      <c r="H17" s="18">
        <f t="shared" si="3"/>
        <v>210</v>
      </c>
      <c r="I17" s="18">
        <v>7</v>
      </c>
      <c r="J17" s="18" t="s">
        <v>19</v>
      </c>
      <c r="K17" s="24" t="s">
        <v>204</v>
      </c>
    </row>
    <row r="18" spans="1:11" ht="20.100000000000001" customHeight="1" x14ac:dyDescent="0.25">
      <c r="A18" s="12" t="s">
        <v>32</v>
      </c>
      <c r="B18" s="18">
        <v>30</v>
      </c>
      <c r="C18" s="18">
        <v>45</v>
      </c>
      <c r="D18" s="18">
        <v>30</v>
      </c>
      <c r="E18" s="18">
        <v>15</v>
      </c>
      <c r="F18" s="18">
        <v>0</v>
      </c>
      <c r="G18" s="18">
        <f t="shared" si="4"/>
        <v>75</v>
      </c>
      <c r="H18" s="18">
        <f t="shared" si="3"/>
        <v>120</v>
      </c>
      <c r="I18" s="18">
        <v>4</v>
      </c>
      <c r="J18" s="18" t="s">
        <v>19</v>
      </c>
      <c r="K18" s="24" t="s">
        <v>206</v>
      </c>
    </row>
    <row r="19" spans="1:11" ht="20.100000000000001" customHeight="1" x14ac:dyDescent="0.25">
      <c r="A19" s="12" t="s">
        <v>376</v>
      </c>
      <c r="B19" s="18">
        <v>30</v>
      </c>
      <c r="C19" s="18">
        <v>45</v>
      </c>
      <c r="D19" s="18">
        <v>30</v>
      </c>
      <c r="E19" s="18">
        <v>15</v>
      </c>
      <c r="F19" s="18">
        <v>0</v>
      </c>
      <c r="G19" s="18">
        <f t="shared" si="4"/>
        <v>75</v>
      </c>
      <c r="H19" s="18">
        <f t="shared" si="3"/>
        <v>120</v>
      </c>
      <c r="I19" s="18">
        <v>4</v>
      </c>
      <c r="J19" s="18" t="s">
        <v>19</v>
      </c>
      <c r="K19" s="24" t="s">
        <v>205</v>
      </c>
    </row>
    <row r="20" spans="1:11" ht="20.100000000000001" customHeight="1" x14ac:dyDescent="0.25">
      <c r="A20" s="12" t="s">
        <v>27</v>
      </c>
      <c r="B20" s="18">
        <v>30</v>
      </c>
      <c r="C20" s="18">
        <v>30</v>
      </c>
      <c r="D20" s="18">
        <v>0</v>
      </c>
      <c r="E20" s="18">
        <v>0</v>
      </c>
      <c r="F20" s="18">
        <v>30</v>
      </c>
      <c r="G20" s="18">
        <v>0</v>
      </c>
      <c r="H20" s="18">
        <v>0</v>
      </c>
      <c r="I20" s="18">
        <v>0</v>
      </c>
      <c r="J20" s="18" t="s">
        <v>14</v>
      </c>
      <c r="K20" s="24" t="s">
        <v>209</v>
      </c>
    </row>
    <row r="21" spans="1:11" ht="20.100000000000001" customHeight="1" x14ac:dyDescent="0.25">
      <c r="B21" s="22">
        <f t="shared" ref="B21:H21" si="5">SUM(B13:B19)</f>
        <v>270</v>
      </c>
      <c r="C21" s="22">
        <f t="shared" si="5"/>
        <v>360</v>
      </c>
      <c r="D21" s="22">
        <f t="shared" si="5"/>
        <v>150</v>
      </c>
      <c r="E21" s="22">
        <f t="shared" si="5"/>
        <v>105</v>
      </c>
      <c r="F21" s="22">
        <f t="shared" si="5"/>
        <v>105</v>
      </c>
      <c r="G21" s="22">
        <f t="shared" si="5"/>
        <v>540</v>
      </c>
      <c r="H21" s="22">
        <f t="shared" si="5"/>
        <v>900</v>
      </c>
      <c r="I21" s="22">
        <f>SUM(I13:I19)</f>
        <v>30</v>
      </c>
      <c r="J21" s="19"/>
      <c r="K21" s="24" t="s">
        <v>306</v>
      </c>
    </row>
    <row r="22" spans="1:11" ht="20.100000000000001" customHeight="1" x14ac:dyDescent="0.25">
      <c r="A22" s="16" t="s">
        <v>28</v>
      </c>
      <c r="B22" s="16"/>
      <c r="J22" s="19"/>
    </row>
    <row r="23" spans="1:11" ht="20.100000000000001" customHeight="1" x14ac:dyDescent="0.25">
      <c r="A23" s="12" t="s">
        <v>33</v>
      </c>
      <c r="B23" s="18">
        <v>30</v>
      </c>
      <c r="C23" s="18">
        <v>30</v>
      </c>
      <c r="D23" s="18">
        <v>30</v>
      </c>
      <c r="E23" s="18">
        <v>0</v>
      </c>
      <c r="F23" s="18">
        <v>0</v>
      </c>
      <c r="G23" s="18">
        <f>H23-C23</f>
        <v>30</v>
      </c>
      <c r="H23" s="18">
        <f t="shared" ref="H23:H31" si="6">I23*30</f>
        <v>60</v>
      </c>
      <c r="I23" s="18">
        <v>2</v>
      </c>
      <c r="J23" s="18" t="s">
        <v>14</v>
      </c>
      <c r="K23" s="24" t="s">
        <v>212</v>
      </c>
    </row>
    <row r="24" spans="1:11" ht="20.100000000000001" customHeight="1" x14ac:dyDescent="0.25">
      <c r="A24" s="12" t="s">
        <v>377</v>
      </c>
      <c r="B24" s="18">
        <v>30</v>
      </c>
      <c r="C24" s="18">
        <v>30</v>
      </c>
      <c r="D24" s="18">
        <v>15</v>
      </c>
      <c r="E24" s="18">
        <v>15</v>
      </c>
      <c r="F24" s="18">
        <v>0</v>
      </c>
      <c r="G24" s="18">
        <f t="shared" ref="G24:G31" si="7">H24-C24</f>
        <v>30</v>
      </c>
      <c r="H24" s="18">
        <f t="shared" si="6"/>
        <v>60</v>
      </c>
      <c r="I24" s="18">
        <v>2</v>
      </c>
      <c r="J24" s="18" t="s">
        <v>19</v>
      </c>
      <c r="K24" s="24" t="s">
        <v>215</v>
      </c>
    </row>
    <row r="25" spans="1:11" ht="20.100000000000001" customHeight="1" x14ac:dyDescent="0.25">
      <c r="A25" s="12" t="s">
        <v>76</v>
      </c>
      <c r="B25" s="18">
        <v>30</v>
      </c>
      <c r="C25" s="18">
        <v>30</v>
      </c>
      <c r="D25" s="18">
        <v>30</v>
      </c>
      <c r="E25" s="18">
        <v>0</v>
      </c>
      <c r="F25" s="18">
        <v>0</v>
      </c>
      <c r="G25" s="18">
        <f t="shared" si="7"/>
        <v>30</v>
      </c>
      <c r="H25" s="18">
        <f t="shared" si="6"/>
        <v>60</v>
      </c>
      <c r="I25" s="18">
        <v>2</v>
      </c>
      <c r="J25" s="18" t="s">
        <v>19</v>
      </c>
      <c r="K25" s="24" t="s">
        <v>203</v>
      </c>
    </row>
    <row r="26" spans="1:11" ht="20.100000000000001" customHeight="1" x14ac:dyDescent="0.25">
      <c r="A26" s="12" t="s">
        <v>378</v>
      </c>
      <c r="B26" s="18">
        <v>30</v>
      </c>
      <c r="C26" s="18">
        <v>30</v>
      </c>
      <c r="D26" s="18">
        <v>30</v>
      </c>
      <c r="E26" s="18">
        <v>0</v>
      </c>
      <c r="F26" s="18">
        <v>0</v>
      </c>
      <c r="G26" s="18">
        <f t="shared" si="7"/>
        <v>60</v>
      </c>
      <c r="H26" s="18">
        <f t="shared" si="6"/>
        <v>90</v>
      </c>
      <c r="I26" s="18">
        <v>3</v>
      </c>
      <c r="J26" s="18" t="s">
        <v>19</v>
      </c>
      <c r="K26" s="24" t="s">
        <v>241</v>
      </c>
    </row>
    <row r="27" spans="1:11" ht="20.100000000000001" customHeight="1" x14ac:dyDescent="0.25">
      <c r="A27" s="12" t="s">
        <v>35</v>
      </c>
      <c r="B27" s="18">
        <v>60</v>
      </c>
      <c r="C27" s="18">
        <v>60</v>
      </c>
      <c r="D27" s="18">
        <v>45</v>
      </c>
      <c r="E27" s="18">
        <v>15</v>
      </c>
      <c r="F27" s="18">
        <v>0</v>
      </c>
      <c r="G27" s="18">
        <f t="shared" si="7"/>
        <v>60</v>
      </c>
      <c r="H27" s="18">
        <f t="shared" si="6"/>
        <v>120</v>
      </c>
      <c r="I27" s="18">
        <v>4</v>
      </c>
      <c r="J27" s="18" t="s">
        <v>19</v>
      </c>
      <c r="K27" s="24" t="s">
        <v>138</v>
      </c>
    </row>
    <row r="28" spans="1:11" ht="20.100000000000001" customHeight="1" x14ac:dyDescent="0.25">
      <c r="A28" s="12" t="s">
        <v>374</v>
      </c>
      <c r="B28" s="18">
        <v>90</v>
      </c>
      <c r="C28" s="18">
        <v>105</v>
      </c>
      <c r="D28" s="18">
        <v>0</v>
      </c>
      <c r="E28" s="18">
        <v>0</v>
      </c>
      <c r="F28" s="18">
        <v>105</v>
      </c>
      <c r="G28" s="18">
        <f t="shared" si="7"/>
        <v>135</v>
      </c>
      <c r="H28" s="18">
        <f t="shared" si="6"/>
        <v>240</v>
      </c>
      <c r="I28" s="18">
        <v>8</v>
      </c>
      <c r="J28" s="18" t="s">
        <v>14</v>
      </c>
      <c r="K28" s="24" t="s">
        <v>217</v>
      </c>
    </row>
    <row r="29" spans="1:11" ht="20.100000000000001" customHeight="1" x14ac:dyDescent="0.25">
      <c r="A29" s="12" t="s">
        <v>30</v>
      </c>
      <c r="B29" s="18">
        <v>45</v>
      </c>
      <c r="C29" s="18">
        <v>45</v>
      </c>
      <c r="D29" s="18">
        <v>45</v>
      </c>
      <c r="E29" s="18">
        <v>0</v>
      </c>
      <c r="F29" s="18">
        <v>0</v>
      </c>
      <c r="G29" s="18">
        <f t="shared" si="7"/>
        <v>45</v>
      </c>
      <c r="H29" s="18">
        <f t="shared" si="6"/>
        <v>90</v>
      </c>
      <c r="I29" s="18">
        <v>3</v>
      </c>
      <c r="J29" s="18" t="s">
        <v>19</v>
      </c>
      <c r="K29" s="24" t="s">
        <v>139</v>
      </c>
    </row>
    <row r="30" spans="1:11" ht="20.100000000000001" customHeight="1" x14ac:dyDescent="0.25">
      <c r="A30" s="12" t="s">
        <v>26</v>
      </c>
      <c r="B30" s="18">
        <v>30</v>
      </c>
      <c r="C30" s="18">
        <v>45</v>
      </c>
      <c r="D30" s="18">
        <v>30</v>
      </c>
      <c r="E30" s="18">
        <v>15</v>
      </c>
      <c r="F30" s="18">
        <v>0</v>
      </c>
      <c r="G30" s="18">
        <f t="shared" si="7"/>
        <v>45</v>
      </c>
      <c r="H30" s="18">
        <f t="shared" si="6"/>
        <v>90</v>
      </c>
      <c r="I30" s="18">
        <v>3</v>
      </c>
      <c r="J30" s="18" t="s">
        <v>19</v>
      </c>
      <c r="K30" s="24" t="s">
        <v>219</v>
      </c>
    </row>
    <row r="31" spans="1:11" ht="20.100000000000001" customHeight="1" x14ac:dyDescent="0.25">
      <c r="A31" s="12" t="s">
        <v>379</v>
      </c>
      <c r="B31" s="18">
        <v>30</v>
      </c>
      <c r="C31" s="18">
        <v>45</v>
      </c>
      <c r="D31" s="18">
        <v>30</v>
      </c>
      <c r="E31" s="18">
        <v>15</v>
      </c>
      <c r="F31" s="18">
        <v>0</v>
      </c>
      <c r="G31" s="18">
        <f t="shared" si="7"/>
        <v>45</v>
      </c>
      <c r="H31" s="18">
        <f t="shared" si="6"/>
        <v>90</v>
      </c>
      <c r="I31" s="18">
        <v>3</v>
      </c>
      <c r="J31" s="18" t="s">
        <v>19</v>
      </c>
      <c r="K31" s="24" t="s">
        <v>218</v>
      </c>
    </row>
    <row r="32" spans="1:11" ht="20.100000000000001" customHeight="1" x14ac:dyDescent="0.25">
      <c r="A32" s="12" t="s">
        <v>27</v>
      </c>
      <c r="B32" s="18">
        <v>30</v>
      </c>
      <c r="C32" s="18">
        <v>30</v>
      </c>
      <c r="D32" s="18">
        <v>0</v>
      </c>
      <c r="E32" s="18">
        <v>0</v>
      </c>
      <c r="F32" s="18">
        <v>30</v>
      </c>
      <c r="G32" s="18">
        <v>0</v>
      </c>
      <c r="H32" s="18">
        <v>0</v>
      </c>
      <c r="I32" s="18">
        <v>0</v>
      </c>
      <c r="J32" s="18" t="s">
        <v>14</v>
      </c>
      <c r="K32" s="24" t="s">
        <v>209</v>
      </c>
    </row>
    <row r="33" spans="1:11" ht="20.100000000000001" customHeight="1" x14ac:dyDescent="0.25">
      <c r="B33" s="22">
        <f t="shared" ref="B33:I33" si="8">SUM(B23:B31)</f>
        <v>375</v>
      </c>
      <c r="C33" s="22">
        <f t="shared" si="8"/>
        <v>420</v>
      </c>
      <c r="D33" s="22">
        <f t="shared" si="8"/>
        <v>255</v>
      </c>
      <c r="E33" s="22">
        <f t="shared" si="8"/>
        <v>60</v>
      </c>
      <c r="F33" s="22">
        <f t="shared" si="8"/>
        <v>105</v>
      </c>
      <c r="G33" s="22">
        <f t="shared" si="8"/>
        <v>480</v>
      </c>
      <c r="H33" s="22">
        <f t="shared" si="8"/>
        <v>900</v>
      </c>
      <c r="I33" s="22">
        <f t="shared" si="8"/>
        <v>30</v>
      </c>
      <c r="J33" s="19"/>
    </row>
    <row r="34" spans="1:11" ht="20.100000000000001" customHeight="1" x14ac:dyDescent="0.25">
      <c r="A34" s="16" t="s">
        <v>37</v>
      </c>
      <c r="B34" s="16"/>
      <c r="I34" s="18"/>
      <c r="J34" s="19"/>
    </row>
    <row r="35" spans="1:11" ht="20.100000000000001" customHeight="1" x14ac:dyDescent="0.25">
      <c r="A35" s="12" t="s">
        <v>141</v>
      </c>
      <c r="B35" s="18">
        <v>45</v>
      </c>
      <c r="C35" s="18">
        <v>45</v>
      </c>
      <c r="D35" s="18">
        <v>30</v>
      </c>
      <c r="E35" s="18">
        <v>15</v>
      </c>
      <c r="F35" s="18">
        <v>0</v>
      </c>
      <c r="G35" s="18">
        <f>H35-C35</f>
        <v>75</v>
      </c>
      <c r="H35" s="18">
        <f t="shared" ref="H35:H43" si="9">I35*30</f>
        <v>120</v>
      </c>
      <c r="I35" s="18">
        <v>4</v>
      </c>
      <c r="J35" s="18" t="s">
        <v>14</v>
      </c>
      <c r="K35" s="24" t="s">
        <v>223</v>
      </c>
    </row>
    <row r="36" spans="1:11" ht="20.100000000000001" customHeight="1" x14ac:dyDescent="0.25">
      <c r="A36" s="12" t="s">
        <v>33</v>
      </c>
      <c r="B36" s="18">
        <v>30</v>
      </c>
      <c r="C36" s="18">
        <v>45</v>
      </c>
      <c r="D36" s="18">
        <v>30</v>
      </c>
      <c r="E36" s="18">
        <v>15</v>
      </c>
      <c r="F36" s="18">
        <v>0</v>
      </c>
      <c r="G36" s="18">
        <f t="shared" ref="G36:G43" si="10">H36-C36</f>
        <v>45</v>
      </c>
      <c r="H36" s="18">
        <f t="shared" si="9"/>
        <v>90</v>
      </c>
      <c r="I36" s="18">
        <v>3</v>
      </c>
      <c r="J36" s="18" t="s">
        <v>19</v>
      </c>
      <c r="K36" s="24" t="s">
        <v>224</v>
      </c>
    </row>
    <row r="37" spans="1:11" ht="20.100000000000001" customHeight="1" x14ac:dyDescent="0.25">
      <c r="A37" s="12" t="s">
        <v>377</v>
      </c>
      <c r="B37" s="18">
        <v>30</v>
      </c>
      <c r="C37" s="18">
        <v>30</v>
      </c>
      <c r="D37" s="18">
        <v>15</v>
      </c>
      <c r="E37" s="18">
        <v>15</v>
      </c>
      <c r="F37" s="18">
        <v>0</v>
      </c>
      <c r="G37" s="18">
        <f t="shared" si="10"/>
        <v>60</v>
      </c>
      <c r="H37" s="18">
        <f t="shared" si="9"/>
        <v>90</v>
      </c>
      <c r="I37" s="18">
        <v>3</v>
      </c>
      <c r="J37" s="18" t="s">
        <v>19</v>
      </c>
      <c r="K37" s="24" t="s">
        <v>226</v>
      </c>
    </row>
    <row r="38" spans="1:11" ht="20.100000000000001" customHeight="1" x14ac:dyDescent="0.25">
      <c r="A38" s="12" t="s">
        <v>66</v>
      </c>
      <c r="B38" s="12">
        <v>30</v>
      </c>
      <c r="C38" s="18">
        <v>45</v>
      </c>
      <c r="D38" s="18">
        <v>30</v>
      </c>
      <c r="E38" s="18">
        <v>15</v>
      </c>
      <c r="F38" s="18">
        <f>C38-D38-E38</f>
        <v>0</v>
      </c>
      <c r="G38" s="18">
        <f t="shared" si="10"/>
        <v>45</v>
      </c>
      <c r="H38" s="18">
        <f t="shared" si="9"/>
        <v>90</v>
      </c>
      <c r="I38" s="18">
        <v>3</v>
      </c>
      <c r="J38" s="18" t="s">
        <v>19</v>
      </c>
      <c r="K38" s="24" t="s">
        <v>225</v>
      </c>
    </row>
    <row r="39" spans="1:11" ht="20.100000000000001" customHeight="1" x14ac:dyDescent="0.25">
      <c r="A39" s="12" t="s">
        <v>374</v>
      </c>
      <c r="B39" s="18">
        <v>90</v>
      </c>
      <c r="C39" s="18">
        <v>75</v>
      </c>
      <c r="D39" s="18">
        <v>0</v>
      </c>
      <c r="E39" s="18">
        <v>0</v>
      </c>
      <c r="F39" s="18">
        <v>75</v>
      </c>
      <c r="G39" s="18">
        <f t="shared" si="10"/>
        <v>135</v>
      </c>
      <c r="H39" s="18">
        <f t="shared" si="9"/>
        <v>210</v>
      </c>
      <c r="I39" s="18">
        <v>7</v>
      </c>
      <c r="J39" s="18" t="s">
        <v>19</v>
      </c>
      <c r="K39" s="24" t="s">
        <v>228</v>
      </c>
    </row>
    <row r="40" spans="1:11" ht="20.100000000000001" customHeight="1" x14ac:dyDescent="0.25">
      <c r="A40" s="12" t="s">
        <v>115</v>
      </c>
      <c r="B40" s="18">
        <v>15</v>
      </c>
      <c r="C40" s="18">
        <v>30</v>
      </c>
      <c r="D40" s="18">
        <v>0</v>
      </c>
      <c r="E40" s="18">
        <v>0</v>
      </c>
      <c r="F40" s="18">
        <v>30</v>
      </c>
      <c r="G40" s="18">
        <f t="shared" si="10"/>
        <v>30</v>
      </c>
      <c r="H40" s="18">
        <f t="shared" si="9"/>
        <v>60</v>
      </c>
      <c r="I40" s="18">
        <v>2</v>
      </c>
      <c r="J40" s="18" t="s">
        <v>11</v>
      </c>
      <c r="K40" s="24" t="s">
        <v>207</v>
      </c>
    </row>
    <row r="41" spans="1:11" ht="17.100000000000001" customHeight="1" x14ac:dyDescent="0.25">
      <c r="A41" s="12" t="s">
        <v>142</v>
      </c>
      <c r="B41" s="18">
        <v>60</v>
      </c>
      <c r="C41" s="18">
        <v>60</v>
      </c>
      <c r="D41" s="18">
        <v>60</v>
      </c>
      <c r="E41" s="18">
        <v>0</v>
      </c>
      <c r="F41" s="18">
        <v>0</v>
      </c>
      <c r="G41" s="18">
        <f t="shared" si="10"/>
        <v>60</v>
      </c>
      <c r="H41" s="18">
        <f t="shared" si="9"/>
        <v>120</v>
      </c>
      <c r="I41" s="18">
        <v>4</v>
      </c>
      <c r="J41" s="18" t="s">
        <v>19</v>
      </c>
      <c r="K41" s="24" t="s">
        <v>229</v>
      </c>
    </row>
    <row r="42" spans="1:11" ht="17.100000000000001" customHeight="1" x14ac:dyDescent="0.25">
      <c r="A42" s="12" t="s">
        <v>41</v>
      </c>
      <c r="B42" s="18">
        <v>30</v>
      </c>
      <c r="C42" s="18">
        <v>45</v>
      </c>
      <c r="D42" s="18">
        <v>30</v>
      </c>
      <c r="E42" s="18">
        <v>15</v>
      </c>
      <c r="F42" s="18">
        <v>0</v>
      </c>
      <c r="G42" s="18">
        <f t="shared" si="10"/>
        <v>15</v>
      </c>
      <c r="H42" s="18">
        <f t="shared" si="9"/>
        <v>60</v>
      </c>
      <c r="I42" s="18">
        <v>2</v>
      </c>
      <c r="J42" s="18" t="s">
        <v>14</v>
      </c>
      <c r="K42" s="24" t="s">
        <v>232</v>
      </c>
    </row>
    <row r="43" spans="1:11" ht="17.100000000000001" customHeight="1" x14ac:dyDescent="0.25">
      <c r="A43" s="12" t="s">
        <v>380</v>
      </c>
      <c r="B43" s="18">
        <v>30</v>
      </c>
      <c r="C43" s="18">
        <v>30</v>
      </c>
      <c r="D43" s="18">
        <v>15</v>
      </c>
      <c r="E43" s="18">
        <v>15</v>
      </c>
      <c r="F43" s="18">
        <v>0</v>
      </c>
      <c r="G43" s="18">
        <f t="shared" si="10"/>
        <v>30</v>
      </c>
      <c r="H43" s="18">
        <f t="shared" si="9"/>
        <v>60</v>
      </c>
      <c r="I43" s="18">
        <v>2</v>
      </c>
      <c r="J43" s="18" t="s">
        <v>14</v>
      </c>
      <c r="K43" s="24" t="s">
        <v>230</v>
      </c>
    </row>
    <row r="44" spans="1:11" ht="18" customHeight="1" x14ac:dyDescent="0.25">
      <c r="B44" s="22">
        <f t="shared" ref="B44:I44" si="11">SUM(B35:B43)</f>
        <v>360</v>
      </c>
      <c r="C44" s="22">
        <f t="shared" si="11"/>
        <v>405</v>
      </c>
      <c r="D44" s="22">
        <f t="shared" si="11"/>
        <v>210</v>
      </c>
      <c r="E44" s="22">
        <f t="shared" si="11"/>
        <v>90</v>
      </c>
      <c r="F44" s="22">
        <f t="shared" si="11"/>
        <v>105</v>
      </c>
      <c r="G44" s="22">
        <f t="shared" si="11"/>
        <v>495</v>
      </c>
      <c r="H44" s="22">
        <f t="shared" si="11"/>
        <v>900</v>
      </c>
      <c r="I44" s="22">
        <f t="shared" si="11"/>
        <v>30</v>
      </c>
      <c r="J44" s="19"/>
      <c r="K44" s="24" t="s">
        <v>306</v>
      </c>
    </row>
    <row r="45" spans="1:11" ht="15" customHeight="1" x14ac:dyDescent="0.25">
      <c r="A45" s="16" t="s">
        <v>0</v>
      </c>
      <c r="B45" s="16" t="s">
        <v>162</v>
      </c>
      <c r="C45" s="17" t="s">
        <v>1</v>
      </c>
      <c r="D45" s="17" t="s">
        <v>2</v>
      </c>
      <c r="E45" s="17" t="s">
        <v>3</v>
      </c>
      <c r="F45" s="17" t="s">
        <v>4</v>
      </c>
      <c r="G45" s="17" t="s">
        <v>5</v>
      </c>
      <c r="H45" s="17" t="s">
        <v>6</v>
      </c>
      <c r="I45" s="17" t="s">
        <v>7</v>
      </c>
      <c r="J45" s="17" t="s">
        <v>8</v>
      </c>
    </row>
    <row r="46" spans="1:11" ht="15" customHeight="1" x14ac:dyDescent="0.25">
      <c r="A46" s="16" t="s">
        <v>42</v>
      </c>
      <c r="B46" s="16"/>
      <c r="J46" s="19"/>
    </row>
    <row r="47" spans="1:11" ht="14.1" customHeight="1" x14ac:dyDescent="0.25">
      <c r="A47" s="12" t="s">
        <v>141</v>
      </c>
      <c r="B47" s="18">
        <v>30</v>
      </c>
      <c r="C47" s="18">
        <v>60</v>
      </c>
      <c r="D47" s="18">
        <v>30</v>
      </c>
      <c r="E47" s="18">
        <v>30</v>
      </c>
      <c r="F47" s="18">
        <v>0</v>
      </c>
      <c r="G47" s="18">
        <f>H47-C47</f>
        <v>30</v>
      </c>
      <c r="H47" s="18">
        <f t="shared" ref="H47:H55" si="12">I47*30</f>
        <v>90</v>
      </c>
      <c r="I47" s="18">
        <v>3</v>
      </c>
      <c r="J47" s="18" t="s">
        <v>19</v>
      </c>
      <c r="K47" s="24" t="s">
        <v>235</v>
      </c>
    </row>
    <row r="48" spans="1:11" ht="14.1" customHeight="1" x14ac:dyDescent="0.25">
      <c r="A48" s="12" t="s">
        <v>44</v>
      </c>
      <c r="B48" s="18">
        <v>30</v>
      </c>
      <c r="C48" s="18">
        <v>30</v>
      </c>
      <c r="D48" s="18">
        <v>30</v>
      </c>
      <c r="E48" s="18">
        <v>0</v>
      </c>
      <c r="F48" s="18">
        <v>0</v>
      </c>
      <c r="G48" s="18">
        <f t="shared" ref="G48:G55" si="13">H48-C48</f>
        <v>60</v>
      </c>
      <c r="H48" s="18">
        <f t="shared" si="12"/>
        <v>90</v>
      </c>
      <c r="I48" s="18">
        <v>3</v>
      </c>
      <c r="J48" s="18" t="s">
        <v>14</v>
      </c>
      <c r="K48" s="24" t="s">
        <v>236</v>
      </c>
    </row>
    <row r="49" spans="1:11" ht="14.1" customHeight="1" x14ac:dyDescent="0.25">
      <c r="A49" s="12" t="s">
        <v>381</v>
      </c>
      <c r="B49" s="18">
        <v>30</v>
      </c>
      <c r="C49" s="18">
        <v>30</v>
      </c>
      <c r="D49" s="18">
        <v>15</v>
      </c>
      <c r="E49" s="18">
        <v>15</v>
      </c>
      <c r="F49" s="18">
        <v>0</v>
      </c>
      <c r="G49" s="18">
        <f t="shared" si="13"/>
        <v>30</v>
      </c>
      <c r="H49" s="18">
        <f t="shared" si="12"/>
        <v>60</v>
      </c>
      <c r="I49" s="18">
        <v>2</v>
      </c>
      <c r="J49" s="18" t="s">
        <v>14</v>
      </c>
      <c r="K49" s="24" t="s">
        <v>243</v>
      </c>
    </row>
    <row r="50" spans="1:11" ht="14.1" customHeight="1" x14ac:dyDescent="0.25">
      <c r="A50" s="12" t="s">
        <v>45</v>
      </c>
      <c r="B50" s="18">
        <v>45</v>
      </c>
      <c r="C50" s="18">
        <v>30</v>
      </c>
      <c r="D50" s="18">
        <v>30</v>
      </c>
      <c r="E50" s="18">
        <v>0</v>
      </c>
      <c r="F50" s="18">
        <v>0</v>
      </c>
      <c r="G50" s="18">
        <f t="shared" si="13"/>
        <v>60</v>
      </c>
      <c r="H50" s="18">
        <f t="shared" si="12"/>
        <v>90</v>
      </c>
      <c r="I50" s="18">
        <v>3</v>
      </c>
      <c r="J50" s="18" t="s">
        <v>14</v>
      </c>
      <c r="K50" s="24" t="s">
        <v>239</v>
      </c>
    </row>
    <row r="51" spans="1:11" ht="14.1" customHeight="1" x14ac:dyDescent="0.25">
      <c r="A51" s="12" t="s">
        <v>374</v>
      </c>
      <c r="B51" s="18">
        <v>90</v>
      </c>
      <c r="C51" s="18">
        <v>105</v>
      </c>
      <c r="D51" s="18">
        <v>0</v>
      </c>
      <c r="E51" s="18">
        <v>0</v>
      </c>
      <c r="F51" s="18">
        <v>105</v>
      </c>
      <c r="G51" s="18">
        <f t="shared" si="13"/>
        <v>105</v>
      </c>
      <c r="H51" s="18">
        <f t="shared" si="12"/>
        <v>210</v>
      </c>
      <c r="I51" s="18">
        <v>7</v>
      </c>
      <c r="J51" s="18" t="s">
        <v>14</v>
      </c>
      <c r="K51" s="24" t="s">
        <v>240</v>
      </c>
    </row>
    <row r="52" spans="1:11" ht="14.1" customHeight="1" x14ac:dyDescent="0.25">
      <c r="A52" s="12" t="s">
        <v>117</v>
      </c>
      <c r="B52" s="18">
        <v>30</v>
      </c>
      <c r="C52" s="18">
        <v>30</v>
      </c>
      <c r="D52" s="18">
        <v>0</v>
      </c>
      <c r="E52" s="18">
        <v>0</v>
      </c>
      <c r="F52" s="18">
        <v>30</v>
      </c>
      <c r="G52" s="18">
        <f t="shared" si="13"/>
        <v>30</v>
      </c>
      <c r="H52" s="18">
        <f t="shared" si="12"/>
        <v>60</v>
      </c>
      <c r="I52" s="18">
        <v>2</v>
      </c>
      <c r="J52" s="18" t="s">
        <v>11</v>
      </c>
      <c r="K52" s="24" t="s">
        <v>258</v>
      </c>
    </row>
    <row r="53" spans="1:11" ht="14.1" customHeight="1" x14ac:dyDescent="0.25">
      <c r="A53" s="12" t="s">
        <v>121</v>
      </c>
      <c r="B53" s="18">
        <v>30</v>
      </c>
      <c r="C53" s="18">
        <v>30</v>
      </c>
      <c r="D53" s="18">
        <v>0</v>
      </c>
      <c r="E53" s="18">
        <v>0</v>
      </c>
      <c r="F53" s="18">
        <v>30</v>
      </c>
      <c r="G53" s="18">
        <f t="shared" si="13"/>
        <v>30</v>
      </c>
      <c r="H53" s="18">
        <f t="shared" si="12"/>
        <v>60</v>
      </c>
      <c r="I53" s="18">
        <v>2</v>
      </c>
      <c r="J53" s="18" t="s">
        <v>11</v>
      </c>
      <c r="K53" s="24" t="s">
        <v>287</v>
      </c>
    </row>
    <row r="54" spans="1:11" ht="14.1" customHeight="1" x14ac:dyDescent="0.25">
      <c r="A54" s="12" t="s">
        <v>41</v>
      </c>
      <c r="B54" s="18">
        <v>45</v>
      </c>
      <c r="C54" s="18">
        <v>45</v>
      </c>
      <c r="D54" s="18">
        <v>30</v>
      </c>
      <c r="E54" s="18">
        <v>15</v>
      </c>
      <c r="F54" s="18">
        <v>0</v>
      </c>
      <c r="G54" s="18">
        <f t="shared" si="13"/>
        <v>75</v>
      </c>
      <c r="H54" s="18">
        <f t="shared" si="12"/>
        <v>120</v>
      </c>
      <c r="I54" s="18">
        <v>4</v>
      </c>
      <c r="J54" s="18" t="s">
        <v>19</v>
      </c>
      <c r="K54" s="24" t="s">
        <v>246</v>
      </c>
    </row>
    <row r="55" spans="1:11" ht="14.1" customHeight="1" x14ac:dyDescent="0.25">
      <c r="A55" s="12" t="s">
        <v>380</v>
      </c>
      <c r="B55" s="18">
        <v>30</v>
      </c>
      <c r="C55" s="18">
        <v>30</v>
      </c>
      <c r="D55" s="18">
        <v>15</v>
      </c>
      <c r="E55" s="18">
        <v>15</v>
      </c>
      <c r="F55" s="18">
        <v>0</v>
      </c>
      <c r="G55" s="18">
        <f t="shared" si="13"/>
        <v>90</v>
      </c>
      <c r="H55" s="18">
        <f t="shared" si="12"/>
        <v>120</v>
      </c>
      <c r="I55" s="18">
        <v>4</v>
      </c>
      <c r="J55" s="18" t="s">
        <v>19</v>
      </c>
      <c r="K55" s="24" t="s">
        <v>245</v>
      </c>
    </row>
    <row r="56" spans="1:11" ht="14.1" customHeight="1" x14ac:dyDescent="0.25">
      <c r="B56" s="22">
        <f t="shared" ref="B56:I56" si="14">SUM(B47:B55)</f>
        <v>360</v>
      </c>
      <c r="C56" s="22">
        <f t="shared" si="14"/>
        <v>390</v>
      </c>
      <c r="D56" s="22">
        <f t="shared" si="14"/>
        <v>150</v>
      </c>
      <c r="E56" s="22">
        <f t="shared" si="14"/>
        <v>75</v>
      </c>
      <c r="F56" s="22">
        <f t="shared" si="14"/>
        <v>165</v>
      </c>
      <c r="G56" s="22">
        <f t="shared" si="14"/>
        <v>510</v>
      </c>
      <c r="H56" s="22">
        <f t="shared" si="14"/>
        <v>900</v>
      </c>
      <c r="I56" s="22">
        <f t="shared" si="14"/>
        <v>30</v>
      </c>
      <c r="J56" s="19"/>
      <c r="K56" s="24" t="s">
        <v>306</v>
      </c>
    </row>
    <row r="57" spans="1:11" ht="14.1" customHeight="1" x14ac:dyDescent="0.25">
      <c r="A57" s="16" t="s">
        <v>49</v>
      </c>
      <c r="B57" s="16"/>
      <c r="J57" s="19"/>
    </row>
    <row r="58" spans="1:11" ht="14.1" customHeight="1" x14ac:dyDescent="0.25">
      <c r="A58" s="12" t="s">
        <v>44</v>
      </c>
      <c r="B58" s="18">
        <v>45</v>
      </c>
      <c r="C58" s="18">
        <v>60</v>
      </c>
      <c r="D58" s="18">
        <v>30</v>
      </c>
      <c r="E58" s="18">
        <v>30</v>
      </c>
      <c r="F58" s="18">
        <v>0</v>
      </c>
      <c r="G58" s="18">
        <f>H58-C58</f>
        <v>60</v>
      </c>
      <c r="H58" s="18">
        <f t="shared" ref="H58:H66" si="15">I58*30</f>
        <v>120</v>
      </c>
      <c r="I58" s="18">
        <v>4</v>
      </c>
      <c r="J58" s="18" t="s">
        <v>19</v>
      </c>
      <c r="K58" s="24" t="s">
        <v>249</v>
      </c>
    </row>
    <row r="59" spans="1:11" ht="14.1" customHeight="1" x14ac:dyDescent="0.25">
      <c r="A59" s="12" t="s">
        <v>381</v>
      </c>
      <c r="B59" s="18">
        <v>30</v>
      </c>
      <c r="C59" s="18">
        <v>30</v>
      </c>
      <c r="D59" s="18">
        <v>15</v>
      </c>
      <c r="E59" s="18">
        <v>15</v>
      </c>
      <c r="F59" s="18">
        <v>0</v>
      </c>
      <c r="G59" s="18">
        <f t="shared" ref="G59:G66" si="16">H59-C59</f>
        <v>30</v>
      </c>
      <c r="H59" s="18">
        <f t="shared" si="15"/>
        <v>60</v>
      </c>
      <c r="I59" s="18">
        <v>2</v>
      </c>
      <c r="J59" s="18" t="s">
        <v>19</v>
      </c>
      <c r="K59" s="24" t="s">
        <v>254</v>
      </c>
    </row>
    <row r="60" spans="1:11" ht="14.1" customHeight="1" x14ac:dyDescent="0.25">
      <c r="A60" s="12" t="s">
        <v>45</v>
      </c>
      <c r="B60" s="18">
        <v>45</v>
      </c>
      <c r="C60" s="18">
        <v>45</v>
      </c>
      <c r="D60" s="18">
        <v>30</v>
      </c>
      <c r="E60" s="18">
        <v>15</v>
      </c>
      <c r="F60" s="18">
        <v>0</v>
      </c>
      <c r="G60" s="18">
        <f t="shared" si="16"/>
        <v>75</v>
      </c>
      <c r="H60" s="18">
        <f t="shared" si="15"/>
        <v>120</v>
      </c>
      <c r="I60" s="18">
        <v>4</v>
      </c>
      <c r="J60" s="18" t="s">
        <v>19</v>
      </c>
      <c r="K60" s="24" t="s">
        <v>251</v>
      </c>
    </row>
    <row r="61" spans="1:11" ht="14.1" customHeight="1" x14ac:dyDescent="0.25">
      <c r="A61" s="12" t="s">
        <v>374</v>
      </c>
      <c r="B61" s="18">
        <v>90</v>
      </c>
      <c r="C61" s="18">
        <v>105</v>
      </c>
      <c r="D61" s="18">
        <v>0</v>
      </c>
      <c r="E61" s="18">
        <v>0</v>
      </c>
      <c r="F61" s="18">
        <v>105</v>
      </c>
      <c r="G61" s="18">
        <f t="shared" si="16"/>
        <v>105</v>
      </c>
      <c r="H61" s="18">
        <f t="shared" si="15"/>
        <v>210</v>
      </c>
      <c r="I61" s="18">
        <v>7</v>
      </c>
      <c r="J61" s="18" t="s">
        <v>19</v>
      </c>
      <c r="K61" s="24" t="s">
        <v>252</v>
      </c>
    </row>
    <row r="62" spans="1:11" ht="14.1" customHeight="1" x14ac:dyDescent="0.25">
      <c r="A62" s="12" t="s">
        <v>53</v>
      </c>
      <c r="B62" s="18">
        <v>30</v>
      </c>
      <c r="C62" s="18">
        <v>30</v>
      </c>
      <c r="D62" s="18">
        <v>30</v>
      </c>
      <c r="E62" s="18">
        <v>0</v>
      </c>
      <c r="F62" s="18">
        <v>0</v>
      </c>
      <c r="G62" s="18">
        <f t="shared" si="16"/>
        <v>60</v>
      </c>
      <c r="H62" s="18">
        <f t="shared" si="15"/>
        <v>90</v>
      </c>
      <c r="I62" s="18">
        <v>3</v>
      </c>
      <c r="J62" s="18" t="s">
        <v>14</v>
      </c>
      <c r="K62" s="24" t="s">
        <v>257</v>
      </c>
    </row>
    <row r="63" spans="1:11" ht="14.1" customHeight="1" x14ac:dyDescent="0.25">
      <c r="A63" s="12" t="s">
        <v>382</v>
      </c>
      <c r="B63" s="18">
        <v>30</v>
      </c>
      <c r="C63" s="18">
        <v>30</v>
      </c>
      <c r="D63" s="18">
        <v>15</v>
      </c>
      <c r="E63" s="18">
        <v>15</v>
      </c>
      <c r="F63" s="18">
        <v>0</v>
      </c>
      <c r="G63" s="18">
        <f t="shared" si="16"/>
        <v>60</v>
      </c>
      <c r="H63" s="18">
        <f t="shared" si="15"/>
        <v>90</v>
      </c>
      <c r="I63" s="18">
        <v>3</v>
      </c>
      <c r="J63" s="18" t="s">
        <v>19</v>
      </c>
      <c r="K63" s="24" t="s">
        <v>272</v>
      </c>
    </row>
    <row r="64" spans="1:11" ht="14.1" customHeight="1" x14ac:dyDescent="0.25">
      <c r="A64" s="12" t="s">
        <v>87</v>
      </c>
      <c r="B64" s="18">
        <v>30</v>
      </c>
      <c r="C64" s="18">
        <v>15</v>
      </c>
      <c r="D64" s="18">
        <v>15</v>
      </c>
      <c r="E64" s="18">
        <v>0</v>
      </c>
      <c r="F64" s="18">
        <v>0</v>
      </c>
      <c r="G64" s="18">
        <f t="shared" si="16"/>
        <v>45</v>
      </c>
      <c r="H64" s="18">
        <f t="shared" si="15"/>
        <v>60</v>
      </c>
      <c r="I64" s="18">
        <v>2</v>
      </c>
      <c r="J64" s="18" t="s">
        <v>19</v>
      </c>
      <c r="K64" s="24" t="s">
        <v>233</v>
      </c>
    </row>
    <row r="65" spans="1:11" ht="14.1" customHeight="1" x14ac:dyDescent="0.25">
      <c r="A65" s="12" t="s">
        <v>148</v>
      </c>
      <c r="B65" s="18">
        <v>15</v>
      </c>
      <c r="C65" s="18">
        <v>30</v>
      </c>
      <c r="D65" s="18">
        <v>0</v>
      </c>
      <c r="E65" s="18">
        <v>0</v>
      </c>
      <c r="F65" s="18">
        <v>30</v>
      </c>
      <c r="G65" s="18">
        <f t="shared" si="16"/>
        <v>60</v>
      </c>
      <c r="H65" s="18">
        <f t="shared" si="15"/>
        <v>90</v>
      </c>
      <c r="I65" s="18">
        <v>3</v>
      </c>
      <c r="J65" s="18" t="s">
        <v>11</v>
      </c>
      <c r="K65" s="24" t="s">
        <v>149</v>
      </c>
    </row>
    <row r="66" spans="1:11" ht="14.1" customHeight="1" x14ac:dyDescent="0.25">
      <c r="A66" s="12" t="s">
        <v>383</v>
      </c>
      <c r="B66" s="18">
        <v>15</v>
      </c>
      <c r="C66" s="18">
        <v>15</v>
      </c>
      <c r="D66" s="18">
        <v>0</v>
      </c>
      <c r="E66" s="18">
        <v>0</v>
      </c>
      <c r="F66" s="18">
        <v>15</v>
      </c>
      <c r="G66" s="18">
        <f t="shared" si="16"/>
        <v>45</v>
      </c>
      <c r="H66" s="18">
        <f t="shared" si="15"/>
        <v>60</v>
      </c>
      <c r="I66" s="18">
        <v>2</v>
      </c>
      <c r="J66" s="18" t="s">
        <v>11</v>
      </c>
      <c r="K66" s="24" t="s">
        <v>259</v>
      </c>
    </row>
    <row r="67" spans="1:11" ht="15" customHeight="1" x14ac:dyDescent="0.25">
      <c r="B67" s="22">
        <f>SUM(B58:B66)</f>
        <v>330</v>
      </c>
      <c r="C67" s="22">
        <f>SUM(C58:C66)</f>
        <v>360</v>
      </c>
      <c r="D67" s="22">
        <f t="shared" ref="D67:I67" si="17">SUM(D58:D66)</f>
        <v>135</v>
      </c>
      <c r="E67" s="22">
        <f t="shared" si="17"/>
        <v>75</v>
      </c>
      <c r="F67" s="22">
        <f t="shared" si="17"/>
        <v>150</v>
      </c>
      <c r="G67" s="22">
        <f t="shared" si="17"/>
        <v>540</v>
      </c>
      <c r="H67" s="22">
        <f t="shared" si="17"/>
        <v>900</v>
      </c>
      <c r="I67" s="22">
        <f t="shared" si="17"/>
        <v>30</v>
      </c>
      <c r="J67" s="19"/>
      <c r="K67" s="24" t="s">
        <v>306</v>
      </c>
    </row>
    <row r="68" spans="1:11" ht="14.1" customHeight="1" x14ac:dyDescent="0.25">
      <c r="A68" s="16" t="s">
        <v>55</v>
      </c>
      <c r="B68" s="16"/>
      <c r="J68" s="19"/>
    </row>
    <row r="69" spans="1:11" ht="14.1" customHeight="1" x14ac:dyDescent="0.25">
      <c r="A69" s="12" t="s">
        <v>56</v>
      </c>
      <c r="B69" s="18">
        <v>45</v>
      </c>
      <c r="C69" s="18">
        <v>45</v>
      </c>
      <c r="D69" s="18">
        <v>45</v>
      </c>
      <c r="E69" s="18">
        <v>0</v>
      </c>
      <c r="F69" s="18">
        <v>0</v>
      </c>
      <c r="G69" s="18">
        <f>H69-C69</f>
        <v>45</v>
      </c>
      <c r="H69" s="18">
        <f t="shared" ref="H69:H78" si="18">I69*30</f>
        <v>90</v>
      </c>
      <c r="I69" s="18">
        <v>3</v>
      </c>
      <c r="J69" s="18" t="s">
        <v>14</v>
      </c>
      <c r="K69" s="24" t="s">
        <v>266</v>
      </c>
    </row>
    <row r="70" spans="1:11" ht="14.1" customHeight="1" x14ac:dyDescent="0.25">
      <c r="A70" s="12" t="s">
        <v>384</v>
      </c>
      <c r="B70" s="18">
        <v>30</v>
      </c>
      <c r="C70" s="18">
        <v>30</v>
      </c>
      <c r="D70" s="18">
        <v>15</v>
      </c>
      <c r="E70" s="18">
        <v>15</v>
      </c>
      <c r="F70" s="18">
        <v>0</v>
      </c>
      <c r="G70" s="18">
        <f t="shared" ref="G70:G78" si="19">H70-C70</f>
        <v>60</v>
      </c>
      <c r="H70" s="18">
        <f t="shared" si="18"/>
        <v>90</v>
      </c>
      <c r="I70" s="18">
        <v>3</v>
      </c>
      <c r="J70" s="18" t="s">
        <v>14</v>
      </c>
      <c r="K70" s="24" t="s">
        <v>264</v>
      </c>
    </row>
    <row r="71" spans="1:11" ht="14.1" customHeight="1" x14ac:dyDescent="0.25">
      <c r="A71" s="12" t="s">
        <v>423</v>
      </c>
      <c r="B71" s="18">
        <v>15</v>
      </c>
      <c r="C71" s="18">
        <v>15</v>
      </c>
      <c r="D71" s="18">
        <v>15</v>
      </c>
      <c r="E71" s="18">
        <v>0</v>
      </c>
      <c r="F71" s="18">
        <v>0</v>
      </c>
      <c r="G71" s="18">
        <f t="shared" si="19"/>
        <v>75</v>
      </c>
      <c r="H71" s="18">
        <f t="shared" si="18"/>
        <v>90</v>
      </c>
      <c r="I71" s="18">
        <v>3</v>
      </c>
      <c r="J71" s="18" t="s">
        <v>19</v>
      </c>
      <c r="K71" s="24" t="s">
        <v>269</v>
      </c>
    </row>
    <row r="72" spans="1:11" ht="14.1" customHeight="1" x14ac:dyDescent="0.25">
      <c r="A72" s="12" t="s">
        <v>59</v>
      </c>
      <c r="B72" s="18">
        <v>15</v>
      </c>
      <c r="C72" s="18">
        <v>15</v>
      </c>
      <c r="D72" s="18">
        <v>15</v>
      </c>
      <c r="E72" s="18">
        <v>0</v>
      </c>
      <c r="F72" s="18">
        <v>0</v>
      </c>
      <c r="G72" s="18">
        <f t="shared" si="19"/>
        <v>75</v>
      </c>
      <c r="H72" s="18">
        <f t="shared" si="18"/>
        <v>90</v>
      </c>
      <c r="I72" s="18">
        <v>3</v>
      </c>
      <c r="J72" s="18" t="s">
        <v>19</v>
      </c>
      <c r="K72" s="24" t="s">
        <v>270</v>
      </c>
    </row>
    <row r="73" spans="1:11" ht="14.1" customHeight="1" x14ac:dyDescent="0.25">
      <c r="A73" s="12" t="s">
        <v>385</v>
      </c>
      <c r="B73" s="18">
        <v>30</v>
      </c>
      <c r="C73" s="18">
        <v>30</v>
      </c>
      <c r="D73" s="18">
        <v>30</v>
      </c>
      <c r="E73" s="18">
        <v>0</v>
      </c>
      <c r="F73" s="18">
        <v>0</v>
      </c>
      <c r="G73" s="18">
        <f t="shared" si="19"/>
        <v>60</v>
      </c>
      <c r="H73" s="18">
        <f t="shared" si="18"/>
        <v>90</v>
      </c>
      <c r="I73" s="18">
        <v>3</v>
      </c>
      <c r="J73" s="18" t="s">
        <v>19</v>
      </c>
      <c r="K73" s="24" t="s">
        <v>267</v>
      </c>
    </row>
    <row r="74" spans="1:11" x14ac:dyDescent="0.25">
      <c r="A74" s="12" t="s">
        <v>374</v>
      </c>
      <c r="B74" s="18">
        <v>90</v>
      </c>
      <c r="C74" s="18">
        <v>75</v>
      </c>
      <c r="D74" s="18">
        <v>0</v>
      </c>
      <c r="E74" s="18">
        <v>0</v>
      </c>
      <c r="F74" s="18">
        <v>75</v>
      </c>
      <c r="G74" s="18">
        <f t="shared" si="19"/>
        <v>75</v>
      </c>
      <c r="H74" s="18">
        <f t="shared" si="18"/>
        <v>150</v>
      </c>
      <c r="I74" s="18">
        <v>5</v>
      </c>
      <c r="J74" s="18" t="s">
        <v>14</v>
      </c>
      <c r="K74" s="24" t="s">
        <v>271</v>
      </c>
    </row>
    <row r="75" spans="1:11" ht="14.1" customHeight="1" x14ac:dyDescent="0.25">
      <c r="A75" s="12" t="s">
        <v>53</v>
      </c>
      <c r="B75" s="18">
        <v>30</v>
      </c>
      <c r="C75" s="18">
        <v>45</v>
      </c>
      <c r="D75" s="18">
        <v>15</v>
      </c>
      <c r="E75" s="18">
        <v>30</v>
      </c>
      <c r="F75" s="18">
        <v>0</v>
      </c>
      <c r="G75" s="18">
        <f t="shared" si="19"/>
        <v>45</v>
      </c>
      <c r="H75" s="18">
        <f t="shared" si="18"/>
        <v>90</v>
      </c>
      <c r="I75" s="18">
        <v>3</v>
      </c>
      <c r="J75" s="18" t="s">
        <v>19</v>
      </c>
      <c r="K75" s="24" t="s">
        <v>273</v>
      </c>
    </row>
    <row r="76" spans="1:11" ht="14.1" customHeight="1" x14ac:dyDescent="0.25">
      <c r="A76" s="12" t="s">
        <v>382</v>
      </c>
      <c r="B76" s="18">
        <v>30</v>
      </c>
      <c r="C76" s="18">
        <v>30</v>
      </c>
      <c r="D76" s="18">
        <v>15</v>
      </c>
      <c r="E76" s="18">
        <v>15</v>
      </c>
      <c r="F76" s="18">
        <v>0</v>
      </c>
      <c r="G76" s="18">
        <f t="shared" si="19"/>
        <v>60</v>
      </c>
      <c r="H76" s="18">
        <f t="shared" si="18"/>
        <v>90</v>
      </c>
      <c r="I76" s="18">
        <v>3</v>
      </c>
      <c r="J76" s="18" t="s">
        <v>19</v>
      </c>
      <c r="K76" s="24" t="s">
        <v>272</v>
      </c>
    </row>
    <row r="77" spans="1:11" ht="14.1" customHeight="1" x14ac:dyDescent="0.25">
      <c r="A77" s="12" t="s">
        <v>274</v>
      </c>
      <c r="B77" s="18">
        <v>30</v>
      </c>
      <c r="C77" s="18">
        <v>30</v>
      </c>
      <c r="D77" s="18">
        <v>0</v>
      </c>
      <c r="E77" s="18">
        <v>0</v>
      </c>
      <c r="F77" s="18">
        <v>30</v>
      </c>
      <c r="G77" s="18">
        <f t="shared" si="19"/>
        <v>30</v>
      </c>
      <c r="H77" s="18">
        <f t="shared" si="18"/>
        <v>60</v>
      </c>
      <c r="I77" s="18">
        <v>2</v>
      </c>
      <c r="J77" s="18" t="s">
        <v>11</v>
      </c>
      <c r="K77" s="24" t="s">
        <v>153</v>
      </c>
    </row>
    <row r="78" spans="1:11" ht="14.1" customHeight="1" x14ac:dyDescent="0.25">
      <c r="A78" s="12" t="s">
        <v>386</v>
      </c>
      <c r="B78" s="18">
        <v>15</v>
      </c>
      <c r="C78" s="18">
        <v>15</v>
      </c>
      <c r="D78" s="18">
        <v>0</v>
      </c>
      <c r="E78" s="18">
        <v>0</v>
      </c>
      <c r="F78" s="18">
        <v>15</v>
      </c>
      <c r="G78" s="18">
        <f t="shared" si="19"/>
        <v>45</v>
      </c>
      <c r="H78" s="18">
        <f t="shared" si="18"/>
        <v>60</v>
      </c>
      <c r="I78" s="18">
        <v>2</v>
      </c>
      <c r="J78" s="18" t="s">
        <v>11</v>
      </c>
      <c r="K78" s="24" t="s">
        <v>275</v>
      </c>
    </row>
    <row r="79" spans="1:11" ht="15" customHeight="1" x14ac:dyDescent="0.25">
      <c r="B79" s="22">
        <v>375</v>
      </c>
      <c r="C79" s="22">
        <v>375</v>
      </c>
      <c r="D79" s="22">
        <v>225</v>
      </c>
      <c r="E79" s="22">
        <v>15</v>
      </c>
      <c r="F79" s="22">
        <v>150</v>
      </c>
      <c r="G79" s="22">
        <v>525</v>
      </c>
      <c r="H79" s="22">
        <v>900</v>
      </c>
      <c r="I79" s="22">
        <f>SUM(I69:I78)</f>
        <v>30</v>
      </c>
      <c r="J79" s="19"/>
      <c r="K79" s="24" t="s">
        <v>306</v>
      </c>
    </row>
    <row r="80" spans="1:11" ht="15" customHeight="1" x14ac:dyDescent="0.25">
      <c r="A80" s="16" t="s">
        <v>99</v>
      </c>
      <c r="B80" s="16"/>
      <c r="J80" s="19"/>
    </row>
    <row r="81" spans="1:11" ht="15" customHeight="1" x14ac:dyDescent="0.25">
      <c r="A81" s="12" t="s">
        <v>56</v>
      </c>
      <c r="B81" s="18">
        <v>30</v>
      </c>
      <c r="C81" s="18">
        <v>45</v>
      </c>
      <c r="D81" s="18">
        <v>30</v>
      </c>
      <c r="E81" s="18">
        <v>15</v>
      </c>
      <c r="F81" s="18">
        <v>0</v>
      </c>
      <c r="G81" s="18">
        <f>H81-C81</f>
        <v>105</v>
      </c>
      <c r="H81" s="18">
        <f t="shared" ref="H81:H87" si="20">I81*30</f>
        <v>150</v>
      </c>
      <c r="I81" s="18">
        <v>5</v>
      </c>
      <c r="J81" s="18" t="s">
        <v>19</v>
      </c>
      <c r="K81" s="24" t="s">
        <v>283</v>
      </c>
    </row>
    <row r="82" spans="1:11" ht="15" customHeight="1" x14ac:dyDescent="0.25">
      <c r="A82" s="12" t="s">
        <v>384</v>
      </c>
      <c r="B82" s="18">
        <v>30</v>
      </c>
      <c r="C82" s="18">
        <v>30</v>
      </c>
      <c r="D82" s="18">
        <v>15</v>
      </c>
      <c r="E82" s="18">
        <v>15</v>
      </c>
      <c r="F82" s="18">
        <v>0</v>
      </c>
      <c r="G82" s="18">
        <f t="shared" ref="G82:G87" si="21">H82-C82</f>
        <v>60</v>
      </c>
      <c r="H82" s="18">
        <f t="shared" si="20"/>
        <v>90</v>
      </c>
      <c r="I82" s="18">
        <v>3</v>
      </c>
      <c r="J82" s="18" t="s">
        <v>19</v>
      </c>
      <c r="K82" s="24" t="s">
        <v>281</v>
      </c>
    </row>
    <row r="83" spans="1:11" ht="15" customHeight="1" x14ac:dyDescent="0.25">
      <c r="A83" s="12" t="s">
        <v>374</v>
      </c>
      <c r="B83" s="18">
        <v>90</v>
      </c>
      <c r="C83" s="18">
        <v>75</v>
      </c>
      <c r="D83" s="18">
        <v>0</v>
      </c>
      <c r="E83" s="18">
        <v>0</v>
      </c>
      <c r="F83" s="18">
        <v>75</v>
      </c>
      <c r="G83" s="18">
        <f t="shared" si="21"/>
        <v>135</v>
      </c>
      <c r="H83" s="18">
        <f t="shared" si="20"/>
        <v>210</v>
      </c>
      <c r="I83" s="18">
        <v>7</v>
      </c>
      <c r="J83" s="18" t="s">
        <v>19</v>
      </c>
      <c r="K83" s="24" t="s">
        <v>284</v>
      </c>
    </row>
    <row r="84" spans="1:11" ht="15" customHeight="1" x14ac:dyDescent="0.25">
      <c r="A84" s="12" t="s">
        <v>67</v>
      </c>
      <c r="B84" s="18">
        <v>45</v>
      </c>
      <c r="C84" s="18">
        <v>45</v>
      </c>
      <c r="D84" s="18">
        <v>0</v>
      </c>
      <c r="E84" s="18">
        <v>0</v>
      </c>
      <c r="F84" s="18">
        <v>45</v>
      </c>
      <c r="G84" s="18">
        <f t="shared" si="21"/>
        <v>75</v>
      </c>
      <c r="H84" s="18">
        <f t="shared" si="20"/>
        <v>120</v>
      </c>
      <c r="I84" s="18">
        <v>4</v>
      </c>
      <c r="J84" s="18" t="s">
        <v>19</v>
      </c>
      <c r="K84" s="24" t="s">
        <v>155</v>
      </c>
    </row>
    <row r="85" spans="1:11" ht="15" customHeight="1" x14ac:dyDescent="0.25">
      <c r="A85" s="12" t="s">
        <v>387</v>
      </c>
      <c r="B85" s="18">
        <v>30</v>
      </c>
      <c r="C85" s="18">
        <v>30</v>
      </c>
      <c r="D85" s="18">
        <v>0</v>
      </c>
      <c r="E85" s="18">
        <v>0</v>
      </c>
      <c r="F85" s="18">
        <v>30</v>
      </c>
      <c r="G85" s="18">
        <f t="shared" si="21"/>
        <v>60</v>
      </c>
      <c r="H85" s="18">
        <f t="shared" si="20"/>
        <v>90</v>
      </c>
      <c r="I85" s="18">
        <v>3</v>
      </c>
      <c r="J85" s="18" t="s">
        <v>19</v>
      </c>
      <c r="K85" s="24" t="s">
        <v>285</v>
      </c>
    </row>
    <row r="86" spans="1:11" ht="15" customHeight="1" x14ac:dyDescent="0.25">
      <c r="A86" s="12" t="s">
        <v>61</v>
      </c>
      <c r="B86" s="18">
        <v>30</v>
      </c>
      <c r="C86" s="18">
        <v>45</v>
      </c>
      <c r="D86" s="18">
        <v>30</v>
      </c>
      <c r="E86" s="18">
        <v>15</v>
      </c>
      <c r="F86" s="18">
        <v>0</v>
      </c>
      <c r="G86" s="18">
        <f t="shared" si="21"/>
        <v>105</v>
      </c>
      <c r="H86" s="18">
        <f t="shared" si="20"/>
        <v>150</v>
      </c>
      <c r="I86" s="18">
        <v>5</v>
      </c>
      <c r="J86" s="18" t="s">
        <v>19</v>
      </c>
      <c r="K86" s="24" t="s">
        <v>290</v>
      </c>
    </row>
    <row r="87" spans="1:11" ht="15" customHeight="1" x14ac:dyDescent="0.25">
      <c r="A87" s="12" t="s">
        <v>388</v>
      </c>
      <c r="B87" s="18">
        <v>15</v>
      </c>
      <c r="C87" s="18">
        <v>15</v>
      </c>
      <c r="D87" s="18">
        <v>15</v>
      </c>
      <c r="E87" s="18">
        <v>0</v>
      </c>
      <c r="F87" s="18">
        <v>0</v>
      </c>
      <c r="G87" s="18">
        <f t="shared" si="21"/>
        <v>75</v>
      </c>
      <c r="H87" s="18">
        <f t="shared" si="20"/>
        <v>90</v>
      </c>
      <c r="I87" s="18">
        <v>3</v>
      </c>
      <c r="J87" s="18" t="s">
        <v>19</v>
      </c>
      <c r="K87" s="24" t="s">
        <v>263</v>
      </c>
    </row>
    <row r="88" spans="1:11" ht="15" customHeight="1" x14ac:dyDescent="0.25">
      <c r="B88" s="22">
        <f>SUM(B81:B87)</f>
        <v>270</v>
      </c>
      <c r="C88" s="22">
        <f>SUM(C81:C87)</f>
        <v>285</v>
      </c>
      <c r="D88" s="22">
        <f t="shared" ref="D88:I88" si="22">SUM(D81:D87)</f>
        <v>90</v>
      </c>
      <c r="E88" s="22">
        <f t="shared" si="22"/>
        <v>45</v>
      </c>
      <c r="F88" s="22">
        <f t="shared" si="22"/>
        <v>150</v>
      </c>
      <c r="G88" s="22">
        <f t="shared" si="22"/>
        <v>615</v>
      </c>
      <c r="H88" s="22">
        <f t="shared" si="22"/>
        <v>900</v>
      </c>
      <c r="I88" s="22">
        <f t="shared" si="22"/>
        <v>30</v>
      </c>
      <c r="J88" s="19"/>
      <c r="K88" s="24" t="s">
        <v>306</v>
      </c>
    </row>
    <row r="89" spans="1:11" ht="14.1" customHeight="1" x14ac:dyDescent="0.25">
      <c r="A89" s="16" t="s">
        <v>68</v>
      </c>
      <c r="B89" s="16"/>
      <c r="J89" s="19" t="s">
        <v>19</v>
      </c>
    </row>
    <row r="90" spans="1:11" ht="14.1" customHeight="1" x14ac:dyDescent="0.25">
      <c r="A90" s="12" t="s">
        <v>69</v>
      </c>
      <c r="I90" s="18">
        <v>2</v>
      </c>
      <c r="J90" s="19" t="s">
        <v>19</v>
      </c>
    </row>
    <row r="91" spans="1:11" ht="14.1" customHeight="1" x14ac:dyDescent="0.25">
      <c r="A91" s="12" t="s">
        <v>389</v>
      </c>
      <c r="I91" s="18">
        <v>2</v>
      </c>
      <c r="J91" s="19" t="s">
        <v>19</v>
      </c>
    </row>
    <row r="92" spans="1:11" ht="14.1" customHeight="1" x14ac:dyDescent="0.25">
      <c r="A92" s="12" t="s">
        <v>70</v>
      </c>
      <c r="I92" s="18">
        <v>3</v>
      </c>
      <c r="J92" s="19" t="s">
        <v>19</v>
      </c>
    </row>
    <row r="93" spans="1:11" ht="14.1" customHeight="1" x14ac:dyDescent="0.25">
      <c r="A93" s="12" t="s">
        <v>390</v>
      </c>
      <c r="I93" s="18">
        <v>3</v>
      </c>
      <c r="J93" s="19" t="s">
        <v>19</v>
      </c>
    </row>
    <row r="94" spans="1:11" ht="14.1" customHeight="1" x14ac:dyDescent="0.25">
      <c r="I94" s="22">
        <v>10</v>
      </c>
      <c r="J94" s="19"/>
    </row>
    <row r="95" spans="1:11" ht="14.1" customHeight="1" x14ac:dyDescent="0.25">
      <c r="A95" s="26" t="s">
        <v>71</v>
      </c>
      <c r="B95" s="22">
        <f t="shared" ref="B95:H95" si="23">B88+B79+B67+B56+B44+B33+B21+B11</f>
        <v>2640</v>
      </c>
      <c r="C95" s="22">
        <f t="shared" si="23"/>
        <v>2955</v>
      </c>
      <c r="D95" s="22">
        <f t="shared" si="23"/>
        <v>1380</v>
      </c>
      <c r="E95" s="22">
        <f t="shared" si="23"/>
        <v>525</v>
      </c>
      <c r="F95" s="22">
        <f t="shared" si="23"/>
        <v>1065</v>
      </c>
      <c r="G95" s="22">
        <f t="shared" si="23"/>
        <v>4245</v>
      </c>
      <c r="H95" s="22">
        <f t="shared" si="23"/>
        <v>7200</v>
      </c>
      <c r="I95" s="25">
        <f>I88+I79+I67+I56+I44+I33+I21+I11+I94</f>
        <v>250</v>
      </c>
    </row>
    <row r="96" spans="1:11" ht="15" customHeight="1" x14ac:dyDescent="0.25">
      <c r="C96" s="18">
        <f>C95/120</f>
        <v>24.625</v>
      </c>
      <c r="D96" s="18">
        <f t="shared" ref="D96:I96" si="24">D95/120</f>
        <v>11.5</v>
      </c>
      <c r="E96" s="18">
        <f t="shared" si="24"/>
        <v>4.375</v>
      </c>
      <c r="F96" s="18">
        <f t="shared" si="24"/>
        <v>8.875</v>
      </c>
      <c r="G96" s="18">
        <f t="shared" si="24"/>
        <v>35.375</v>
      </c>
      <c r="H96" s="18">
        <f t="shared" si="24"/>
        <v>60</v>
      </c>
      <c r="I96" s="8">
        <f t="shared" si="24"/>
        <v>2.0833333333333335</v>
      </c>
    </row>
  </sheetData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83" fitToHeight="2" orientation="portrait" r:id="rId1"/>
  <headerFooter alignWithMargins="0">
    <oddHeader>&amp;C&amp;14УЧЕБЕН ПЛАН: &amp;A</oddHeader>
  </headerFooter>
  <rowBreaks count="1" manualBreakCount="1">
    <brk id="44" max="9" man="1"/>
  </rowBreaks>
  <legacy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0">
    <tabColor theme="3" tint="-0.499984740745262"/>
  </sheetPr>
  <dimension ref="A1:GD98"/>
  <sheetViews>
    <sheetView view="pageBreakPreview" topLeftCell="W35" zoomScale="96" zoomScaleNormal="100" zoomScaleSheetLayoutView="96" workbookViewId="0">
      <selection activeCell="AA54" sqref="AA54"/>
    </sheetView>
  </sheetViews>
  <sheetFormatPr defaultRowHeight="15" customHeight="1" x14ac:dyDescent="0.25"/>
  <cols>
    <col min="1" max="1" width="59" style="12" customWidth="1"/>
    <col min="2" max="2" width="3.7109375" style="12" hidden="1" customWidth="1"/>
    <col min="3" max="8" width="4.7109375" style="18" customWidth="1"/>
    <col min="9" max="9" width="3.7109375" style="8" customWidth="1"/>
    <col min="10" max="10" width="6.85546875" style="23" bestFit="1" customWidth="1"/>
    <col min="11" max="16384" width="9.140625" style="24"/>
  </cols>
  <sheetData>
    <row r="1" spans="1:15" s="1" customFormat="1" ht="20.100000000000001" customHeight="1" x14ac:dyDescent="0.25">
      <c r="A1" s="16" t="s">
        <v>0</v>
      </c>
      <c r="B1" s="16" t="s">
        <v>162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</row>
    <row r="2" spans="1:15" ht="20.100000000000001" customHeight="1" x14ac:dyDescent="0.25">
      <c r="A2" s="16" t="s">
        <v>9</v>
      </c>
      <c r="B2" s="16"/>
      <c r="I2" s="5"/>
      <c r="J2" s="19"/>
    </row>
    <row r="3" spans="1:15" ht="20.100000000000001" customHeight="1" x14ac:dyDescent="0.25">
      <c r="A3" s="12" t="s">
        <v>13</v>
      </c>
      <c r="B3" s="18">
        <v>30</v>
      </c>
      <c r="C3" s="18">
        <v>30</v>
      </c>
      <c r="D3" s="18">
        <v>30</v>
      </c>
      <c r="E3" s="18">
        <v>0</v>
      </c>
      <c r="F3" s="18">
        <v>0</v>
      </c>
      <c r="G3" s="18">
        <f>H3-C3</f>
        <v>30</v>
      </c>
      <c r="H3" s="18">
        <f t="shared" ref="H3:H11" si="0">I3*30</f>
        <v>60</v>
      </c>
      <c r="I3" s="18">
        <v>2</v>
      </c>
      <c r="J3" s="18" t="s">
        <v>19</v>
      </c>
      <c r="K3" s="24" t="s">
        <v>190</v>
      </c>
      <c r="O3" s="1" t="s">
        <v>12</v>
      </c>
    </row>
    <row r="4" spans="1:15" ht="20.100000000000001" customHeight="1" x14ac:dyDescent="0.25">
      <c r="A4" s="12" t="s">
        <v>16</v>
      </c>
      <c r="B4" s="18">
        <v>45</v>
      </c>
      <c r="C4" s="18">
        <v>45</v>
      </c>
      <c r="D4" s="18">
        <v>15</v>
      </c>
      <c r="E4" s="18">
        <v>30</v>
      </c>
      <c r="F4" s="18">
        <v>0</v>
      </c>
      <c r="G4" s="18">
        <f t="shared" ref="G4:G11" si="1">H4-C4</f>
        <v>45</v>
      </c>
      <c r="H4" s="18">
        <f t="shared" si="0"/>
        <v>90</v>
      </c>
      <c r="I4" s="18">
        <v>3</v>
      </c>
      <c r="J4" s="18" t="s">
        <v>14</v>
      </c>
      <c r="K4" s="24" t="s">
        <v>191</v>
      </c>
      <c r="O4" s="24">
        <f>SUMIF(A:A,"*практически*",C:C)</f>
        <v>750</v>
      </c>
    </row>
    <row r="5" spans="1:15" ht="20.100000000000001" customHeight="1" x14ac:dyDescent="0.25">
      <c r="A5" s="12" t="s">
        <v>391</v>
      </c>
      <c r="B5" s="18">
        <v>90</v>
      </c>
      <c r="C5" s="18">
        <v>90</v>
      </c>
      <c r="D5" s="18">
        <v>0</v>
      </c>
      <c r="E5" s="18">
        <v>0</v>
      </c>
      <c r="F5" s="18">
        <v>90</v>
      </c>
      <c r="G5" s="18">
        <f t="shared" si="1"/>
        <v>120</v>
      </c>
      <c r="H5" s="18">
        <f t="shared" si="0"/>
        <v>210</v>
      </c>
      <c r="I5" s="18">
        <v>7</v>
      </c>
      <c r="J5" s="18" t="s">
        <v>14</v>
      </c>
      <c r="K5" s="24" t="s">
        <v>192</v>
      </c>
    </row>
    <row r="6" spans="1:15" ht="20.100000000000001" customHeight="1" x14ac:dyDescent="0.25">
      <c r="A6" s="12" t="s">
        <v>166</v>
      </c>
      <c r="B6" s="18">
        <v>15</v>
      </c>
      <c r="C6" s="18">
        <v>30</v>
      </c>
      <c r="D6" s="18">
        <v>30</v>
      </c>
      <c r="E6" s="18">
        <v>0</v>
      </c>
      <c r="F6" s="18">
        <v>0</v>
      </c>
      <c r="G6" s="18">
        <f t="shared" si="1"/>
        <v>60</v>
      </c>
      <c r="H6" s="18">
        <f t="shared" si="0"/>
        <v>90</v>
      </c>
      <c r="I6" s="18">
        <v>3</v>
      </c>
      <c r="J6" s="18" t="s">
        <v>14</v>
      </c>
      <c r="K6" s="24" t="s">
        <v>195</v>
      </c>
    </row>
    <row r="7" spans="1:15" ht="20.100000000000001" customHeight="1" x14ac:dyDescent="0.25">
      <c r="A7" s="12" t="s">
        <v>414</v>
      </c>
      <c r="B7" s="18">
        <v>15</v>
      </c>
      <c r="C7" s="18">
        <v>30</v>
      </c>
      <c r="D7" s="18">
        <v>0</v>
      </c>
      <c r="E7" s="18">
        <v>30</v>
      </c>
      <c r="F7" s="18">
        <v>0</v>
      </c>
      <c r="G7" s="18">
        <f t="shared" si="1"/>
        <v>60</v>
      </c>
      <c r="H7" s="18">
        <f t="shared" si="0"/>
        <v>90</v>
      </c>
      <c r="I7" s="18">
        <v>3</v>
      </c>
      <c r="J7" s="18" t="s">
        <v>11</v>
      </c>
      <c r="K7" s="24" t="s">
        <v>195</v>
      </c>
    </row>
    <row r="8" spans="1:15" ht="20.100000000000001" customHeight="1" x14ac:dyDescent="0.25">
      <c r="A8" s="12" t="s">
        <v>415</v>
      </c>
      <c r="B8" s="18">
        <v>15</v>
      </c>
      <c r="C8" s="18">
        <v>30</v>
      </c>
      <c r="D8" s="18">
        <v>0</v>
      </c>
      <c r="E8" s="18">
        <v>0</v>
      </c>
      <c r="F8" s="18">
        <v>30</v>
      </c>
      <c r="G8" s="18">
        <f t="shared" si="1"/>
        <v>30</v>
      </c>
      <c r="H8" s="18">
        <f t="shared" si="0"/>
        <v>60</v>
      </c>
      <c r="I8" s="18">
        <v>2</v>
      </c>
      <c r="J8" s="18" t="s">
        <v>11</v>
      </c>
      <c r="K8" s="24" t="s">
        <v>198</v>
      </c>
    </row>
    <row r="9" spans="1:15" ht="20.100000000000001" customHeight="1" x14ac:dyDescent="0.25">
      <c r="A9" s="12" t="s">
        <v>208</v>
      </c>
      <c r="B9" s="18">
        <v>15</v>
      </c>
      <c r="C9" s="18">
        <v>15</v>
      </c>
      <c r="D9" s="18">
        <v>0</v>
      </c>
      <c r="E9" s="18">
        <v>0</v>
      </c>
      <c r="F9" s="18">
        <v>15</v>
      </c>
      <c r="G9" s="18">
        <f t="shared" si="1"/>
        <v>45</v>
      </c>
      <c r="H9" s="18">
        <f t="shared" si="0"/>
        <v>60</v>
      </c>
      <c r="I9" s="18">
        <v>2</v>
      </c>
      <c r="J9" s="18" t="s">
        <v>11</v>
      </c>
      <c r="K9" s="24" t="s">
        <v>150</v>
      </c>
    </row>
    <row r="10" spans="1:15" ht="20.100000000000001" customHeight="1" x14ac:dyDescent="0.25">
      <c r="A10" s="12" t="s">
        <v>18</v>
      </c>
      <c r="B10" s="18">
        <v>45</v>
      </c>
      <c r="C10" s="18">
        <v>60</v>
      </c>
      <c r="D10" s="18">
        <v>45</v>
      </c>
      <c r="E10" s="18">
        <v>15</v>
      </c>
      <c r="F10" s="18">
        <v>0</v>
      </c>
      <c r="G10" s="18">
        <f t="shared" si="1"/>
        <v>60</v>
      </c>
      <c r="H10" s="18">
        <f t="shared" si="0"/>
        <v>120</v>
      </c>
      <c r="I10" s="18">
        <v>4</v>
      </c>
      <c r="J10" s="18" t="s">
        <v>19</v>
      </c>
      <c r="K10" s="24" t="s">
        <v>196</v>
      </c>
    </row>
    <row r="11" spans="1:15" ht="20.100000000000001" customHeight="1" x14ac:dyDescent="0.25">
      <c r="A11" s="12" t="s">
        <v>20</v>
      </c>
      <c r="B11" s="18">
        <v>45</v>
      </c>
      <c r="C11" s="18">
        <v>60</v>
      </c>
      <c r="D11" s="18">
        <v>45</v>
      </c>
      <c r="E11" s="18">
        <v>15</v>
      </c>
      <c r="F11" s="18">
        <v>0</v>
      </c>
      <c r="G11" s="18">
        <f t="shared" si="1"/>
        <v>60</v>
      </c>
      <c r="H11" s="18">
        <f t="shared" si="0"/>
        <v>120</v>
      </c>
      <c r="I11" s="18">
        <v>4</v>
      </c>
      <c r="J11" s="18" t="s">
        <v>19</v>
      </c>
      <c r="K11" s="24" t="s">
        <v>197</v>
      </c>
    </row>
    <row r="12" spans="1:15" ht="20.100000000000001" customHeight="1" x14ac:dyDescent="0.25">
      <c r="B12" s="25">
        <f t="shared" ref="B12:I12" si="2">SUM(B3:B11)</f>
        <v>315</v>
      </c>
      <c r="C12" s="25">
        <f t="shared" si="2"/>
        <v>390</v>
      </c>
      <c r="D12" s="25">
        <f t="shared" si="2"/>
        <v>165</v>
      </c>
      <c r="E12" s="25">
        <f t="shared" si="2"/>
        <v>90</v>
      </c>
      <c r="F12" s="25">
        <f t="shared" si="2"/>
        <v>135</v>
      </c>
      <c r="G12" s="25">
        <f t="shared" si="2"/>
        <v>510</v>
      </c>
      <c r="H12" s="25">
        <f t="shared" si="2"/>
        <v>900</v>
      </c>
      <c r="I12" s="25">
        <f t="shared" si="2"/>
        <v>30</v>
      </c>
      <c r="J12" s="19"/>
      <c r="K12" s="24" t="s">
        <v>306</v>
      </c>
    </row>
    <row r="13" spans="1:15" ht="20.100000000000001" customHeight="1" x14ac:dyDescent="0.25">
      <c r="A13" s="16" t="s">
        <v>21</v>
      </c>
      <c r="B13" s="16"/>
      <c r="I13" s="5"/>
      <c r="J13" s="58"/>
    </row>
    <row r="14" spans="1:15" ht="20.100000000000001" customHeight="1" x14ac:dyDescent="0.25">
      <c r="A14" s="12" t="s">
        <v>23</v>
      </c>
      <c r="B14" s="18">
        <v>45</v>
      </c>
      <c r="C14" s="18">
        <v>60</v>
      </c>
      <c r="D14" s="18">
        <v>45</v>
      </c>
      <c r="E14" s="18">
        <v>15</v>
      </c>
      <c r="F14" s="18">
        <v>0</v>
      </c>
      <c r="G14" s="18">
        <f>H14-C14</f>
        <v>90</v>
      </c>
      <c r="H14" s="18">
        <f t="shared" ref="H14:H20" si="3">I14*30</f>
        <v>150</v>
      </c>
      <c r="I14" s="18">
        <v>5</v>
      </c>
      <c r="J14" s="18" t="s">
        <v>19</v>
      </c>
      <c r="K14" s="24" t="s">
        <v>201</v>
      </c>
    </row>
    <row r="15" spans="1:15" ht="20.100000000000001" customHeight="1" x14ac:dyDescent="0.25">
      <c r="A15" s="12" t="s">
        <v>16</v>
      </c>
      <c r="B15" s="18">
        <v>30</v>
      </c>
      <c r="C15" s="18">
        <v>45</v>
      </c>
      <c r="D15" s="18">
        <v>15</v>
      </c>
      <c r="E15" s="18">
        <v>30</v>
      </c>
      <c r="F15" s="18">
        <v>0</v>
      </c>
      <c r="G15" s="18">
        <f t="shared" ref="G15:G20" si="4">H15-C15</f>
        <v>75</v>
      </c>
      <c r="H15" s="18">
        <f t="shared" si="3"/>
        <v>120</v>
      </c>
      <c r="I15" s="18">
        <v>4</v>
      </c>
      <c r="J15" s="18" t="s">
        <v>19</v>
      </c>
      <c r="K15" s="24" t="s">
        <v>202</v>
      </c>
    </row>
    <row r="16" spans="1:15" ht="20.100000000000001" customHeight="1" x14ac:dyDescent="0.25">
      <c r="A16" s="12" t="s">
        <v>76</v>
      </c>
      <c r="B16" s="18">
        <v>30</v>
      </c>
      <c r="C16" s="18">
        <v>60</v>
      </c>
      <c r="D16" s="18">
        <v>30</v>
      </c>
      <c r="E16" s="18">
        <v>30</v>
      </c>
      <c r="F16" s="18">
        <v>0</v>
      </c>
      <c r="G16" s="18">
        <f t="shared" si="4"/>
        <v>30</v>
      </c>
      <c r="H16" s="18">
        <f t="shared" si="3"/>
        <v>90</v>
      </c>
      <c r="I16" s="18">
        <v>3</v>
      </c>
      <c r="J16" s="18" t="s">
        <v>19</v>
      </c>
      <c r="K16" s="24" t="s">
        <v>203</v>
      </c>
    </row>
    <row r="17" spans="1:11" ht="20.100000000000001" customHeight="1" x14ac:dyDescent="0.25">
      <c r="A17" s="12" t="s">
        <v>166</v>
      </c>
      <c r="B17" s="12">
        <v>30</v>
      </c>
      <c r="C17" s="18">
        <v>30</v>
      </c>
      <c r="D17" s="18">
        <v>30</v>
      </c>
      <c r="E17" s="18">
        <v>0</v>
      </c>
      <c r="F17" s="18">
        <f>C17-D17-E17</f>
        <v>0</v>
      </c>
      <c r="G17" s="18">
        <f t="shared" si="4"/>
        <v>60</v>
      </c>
      <c r="H17" s="18">
        <f t="shared" si="3"/>
        <v>90</v>
      </c>
      <c r="I17" s="8">
        <v>3</v>
      </c>
      <c r="J17" s="19" t="s">
        <v>19</v>
      </c>
      <c r="K17" s="24" t="s">
        <v>369</v>
      </c>
    </row>
    <row r="18" spans="1:11" ht="20.100000000000001" customHeight="1" x14ac:dyDescent="0.25">
      <c r="A18" s="12" t="s">
        <v>164</v>
      </c>
      <c r="B18" s="18">
        <v>90</v>
      </c>
      <c r="C18" s="18">
        <v>105</v>
      </c>
      <c r="D18" s="18">
        <v>0</v>
      </c>
      <c r="E18" s="18">
        <v>0</v>
      </c>
      <c r="F18" s="18">
        <v>105</v>
      </c>
      <c r="G18" s="18">
        <f t="shared" si="4"/>
        <v>165</v>
      </c>
      <c r="H18" s="18">
        <f t="shared" si="3"/>
        <v>270</v>
      </c>
      <c r="I18" s="18">
        <v>9</v>
      </c>
      <c r="J18" s="18" t="s">
        <v>19</v>
      </c>
      <c r="K18" s="24" t="s">
        <v>204</v>
      </c>
    </row>
    <row r="19" spans="1:11" ht="20.100000000000001" customHeight="1" x14ac:dyDescent="0.25">
      <c r="A19" s="12" t="s">
        <v>416</v>
      </c>
      <c r="B19" s="18">
        <v>15</v>
      </c>
      <c r="C19" s="18">
        <v>30</v>
      </c>
      <c r="D19" s="18">
        <v>0</v>
      </c>
      <c r="E19" s="18">
        <v>0</v>
      </c>
      <c r="F19" s="18">
        <v>30</v>
      </c>
      <c r="G19" s="18">
        <f t="shared" si="4"/>
        <v>60</v>
      </c>
      <c r="H19" s="18">
        <f t="shared" si="3"/>
        <v>90</v>
      </c>
      <c r="I19" s="18">
        <v>3</v>
      </c>
      <c r="J19" s="18" t="s">
        <v>11</v>
      </c>
      <c r="K19" s="24" t="s">
        <v>207</v>
      </c>
    </row>
    <row r="20" spans="1:11" ht="20.100000000000001" customHeight="1" x14ac:dyDescent="0.25">
      <c r="A20" s="12" t="s">
        <v>32</v>
      </c>
      <c r="B20" s="18">
        <v>30</v>
      </c>
      <c r="C20" s="18">
        <v>45</v>
      </c>
      <c r="D20" s="18">
        <v>30</v>
      </c>
      <c r="E20" s="18">
        <v>15</v>
      </c>
      <c r="F20" s="18">
        <v>0</v>
      </c>
      <c r="G20" s="18">
        <f t="shared" si="4"/>
        <v>45</v>
      </c>
      <c r="H20" s="18">
        <f t="shared" si="3"/>
        <v>90</v>
      </c>
      <c r="I20" s="18">
        <v>3</v>
      </c>
      <c r="J20" s="18" t="s">
        <v>19</v>
      </c>
      <c r="K20" s="24" t="s">
        <v>206</v>
      </c>
    </row>
    <row r="21" spans="1:11" ht="20.100000000000001" customHeight="1" x14ac:dyDescent="0.25">
      <c r="A21" s="12" t="s">
        <v>27</v>
      </c>
      <c r="C21" s="18">
        <v>30</v>
      </c>
      <c r="D21" s="18">
        <v>0</v>
      </c>
      <c r="E21" s="18">
        <v>0</v>
      </c>
      <c r="F21" s="18">
        <f>C21-D21-E21</f>
        <v>30</v>
      </c>
      <c r="G21" s="18">
        <v>0</v>
      </c>
      <c r="H21" s="18">
        <v>0</v>
      </c>
      <c r="I21" s="8">
        <v>0</v>
      </c>
      <c r="J21" s="18" t="s">
        <v>14</v>
      </c>
    </row>
    <row r="22" spans="1:11" ht="20.100000000000001" customHeight="1" x14ac:dyDescent="0.25">
      <c r="B22" s="22">
        <f t="shared" ref="B22:I22" si="5">SUM(B14:B20)</f>
        <v>270</v>
      </c>
      <c r="C22" s="22">
        <f t="shared" si="5"/>
        <v>375</v>
      </c>
      <c r="D22" s="22">
        <f t="shared" si="5"/>
        <v>150</v>
      </c>
      <c r="E22" s="22">
        <f t="shared" si="5"/>
        <v>90</v>
      </c>
      <c r="F22" s="22">
        <f>C22-D22-E22</f>
        <v>135</v>
      </c>
      <c r="G22" s="22">
        <f t="shared" si="5"/>
        <v>525</v>
      </c>
      <c r="H22" s="22">
        <f t="shared" si="5"/>
        <v>900</v>
      </c>
      <c r="I22" s="22">
        <f t="shared" si="5"/>
        <v>30</v>
      </c>
      <c r="J22" s="19"/>
    </row>
    <row r="23" spans="1:11" ht="20.100000000000001" customHeight="1" x14ac:dyDescent="0.25">
      <c r="A23" s="16" t="s">
        <v>28</v>
      </c>
      <c r="B23" s="16"/>
      <c r="I23" s="5"/>
      <c r="J23" s="58"/>
    </row>
    <row r="24" spans="1:11" ht="20.100000000000001" customHeight="1" x14ac:dyDescent="0.25">
      <c r="A24" s="12" t="s">
        <v>33</v>
      </c>
      <c r="B24" s="18">
        <v>30</v>
      </c>
      <c r="C24" s="18">
        <v>30</v>
      </c>
      <c r="D24" s="18">
        <v>30</v>
      </c>
      <c r="E24" s="18">
        <v>0</v>
      </c>
      <c r="F24" s="18">
        <v>0</v>
      </c>
      <c r="G24" s="18">
        <f>H24-C24</f>
        <v>60</v>
      </c>
      <c r="H24" s="18">
        <f t="shared" ref="H24:H31" si="6">I24*30</f>
        <v>90</v>
      </c>
      <c r="I24" s="18">
        <v>3</v>
      </c>
      <c r="J24" s="18" t="s">
        <v>14</v>
      </c>
      <c r="K24" s="24" t="s">
        <v>212</v>
      </c>
    </row>
    <row r="25" spans="1:11" ht="20.100000000000001" customHeight="1" x14ac:dyDescent="0.25">
      <c r="A25" s="12" t="s">
        <v>392</v>
      </c>
      <c r="B25" s="18">
        <v>30</v>
      </c>
      <c r="C25" s="18">
        <v>30</v>
      </c>
      <c r="D25" s="18">
        <v>30</v>
      </c>
      <c r="E25" s="18">
        <v>0</v>
      </c>
      <c r="F25" s="18">
        <v>0</v>
      </c>
      <c r="G25" s="18">
        <f t="shared" ref="G25:G31" si="7">H25-C25</f>
        <v>60</v>
      </c>
      <c r="H25" s="18">
        <f t="shared" si="6"/>
        <v>90</v>
      </c>
      <c r="I25" s="18">
        <v>3</v>
      </c>
      <c r="J25" s="18" t="s">
        <v>19</v>
      </c>
      <c r="K25" s="24" t="s">
        <v>241</v>
      </c>
    </row>
    <row r="26" spans="1:11" ht="20.100000000000001" customHeight="1" x14ac:dyDescent="0.25">
      <c r="A26" s="12" t="s">
        <v>164</v>
      </c>
      <c r="B26" s="18">
        <v>90</v>
      </c>
      <c r="C26" s="18">
        <v>105</v>
      </c>
      <c r="D26" s="18">
        <v>0</v>
      </c>
      <c r="E26" s="18">
        <v>0</v>
      </c>
      <c r="F26" s="18">
        <v>105</v>
      </c>
      <c r="G26" s="18">
        <f t="shared" si="7"/>
        <v>135</v>
      </c>
      <c r="H26" s="18">
        <f t="shared" si="6"/>
        <v>240</v>
      </c>
      <c r="I26" s="18">
        <v>8</v>
      </c>
      <c r="J26" s="18" t="s">
        <v>14</v>
      </c>
      <c r="K26" s="24" t="s">
        <v>217</v>
      </c>
    </row>
    <row r="27" spans="1:11" ht="20.100000000000001" customHeight="1" x14ac:dyDescent="0.25">
      <c r="A27" s="12" t="s">
        <v>35</v>
      </c>
      <c r="B27" s="18">
        <v>60</v>
      </c>
      <c r="C27" s="18">
        <v>60</v>
      </c>
      <c r="D27" s="18">
        <v>45</v>
      </c>
      <c r="E27" s="18">
        <v>15</v>
      </c>
      <c r="F27" s="18">
        <v>0</v>
      </c>
      <c r="G27" s="18">
        <f t="shared" si="7"/>
        <v>60</v>
      </c>
      <c r="H27" s="18">
        <f t="shared" si="6"/>
        <v>120</v>
      </c>
      <c r="I27" s="18">
        <v>4</v>
      </c>
      <c r="J27" s="18" t="s">
        <v>19</v>
      </c>
      <c r="K27" s="24" t="s">
        <v>138</v>
      </c>
    </row>
    <row r="28" spans="1:11" ht="20.100000000000001" customHeight="1" x14ac:dyDescent="0.25">
      <c r="A28" s="12" t="s">
        <v>30</v>
      </c>
      <c r="B28" s="18">
        <v>45</v>
      </c>
      <c r="C28" s="18">
        <v>45</v>
      </c>
      <c r="D28" s="18">
        <v>45</v>
      </c>
      <c r="E28" s="18">
        <v>0</v>
      </c>
      <c r="F28" s="18">
        <v>0</v>
      </c>
      <c r="G28" s="18">
        <f t="shared" si="7"/>
        <v>45</v>
      </c>
      <c r="H28" s="18">
        <f t="shared" si="6"/>
        <v>90</v>
      </c>
      <c r="I28" s="18">
        <v>3</v>
      </c>
      <c r="J28" s="18" t="s">
        <v>19</v>
      </c>
      <c r="K28" s="24" t="s">
        <v>139</v>
      </c>
    </row>
    <row r="29" spans="1:11" ht="20.100000000000001" customHeight="1" x14ac:dyDescent="0.25">
      <c r="A29" s="12" t="s">
        <v>168</v>
      </c>
      <c r="B29" s="18">
        <v>30</v>
      </c>
      <c r="C29" s="18">
        <v>30</v>
      </c>
      <c r="D29" s="18">
        <v>30</v>
      </c>
      <c r="E29" s="18">
        <v>0</v>
      </c>
      <c r="F29" s="18">
        <v>0</v>
      </c>
      <c r="G29" s="18">
        <f t="shared" si="7"/>
        <v>60</v>
      </c>
      <c r="H29" s="18">
        <f t="shared" si="6"/>
        <v>90</v>
      </c>
      <c r="I29" s="18">
        <v>3</v>
      </c>
      <c r="J29" s="18" t="s">
        <v>14</v>
      </c>
      <c r="K29" s="24" t="s">
        <v>203</v>
      </c>
    </row>
    <row r="30" spans="1:11" ht="20.100000000000001" customHeight="1" x14ac:dyDescent="0.25">
      <c r="A30" s="12" t="s">
        <v>26</v>
      </c>
      <c r="B30" s="18">
        <v>30</v>
      </c>
      <c r="C30" s="18">
        <v>45</v>
      </c>
      <c r="D30" s="18">
        <v>30</v>
      </c>
      <c r="E30" s="18">
        <v>15</v>
      </c>
      <c r="F30" s="18">
        <v>0</v>
      </c>
      <c r="G30" s="18">
        <f t="shared" si="7"/>
        <v>45</v>
      </c>
      <c r="H30" s="18">
        <f t="shared" si="6"/>
        <v>90</v>
      </c>
      <c r="I30" s="18">
        <v>3</v>
      </c>
      <c r="J30" s="18" t="s">
        <v>19</v>
      </c>
      <c r="K30" s="24" t="s">
        <v>219</v>
      </c>
    </row>
    <row r="31" spans="1:11" ht="20.100000000000001" customHeight="1" x14ac:dyDescent="0.25">
      <c r="A31" s="12" t="s">
        <v>169</v>
      </c>
      <c r="B31" s="18">
        <v>30</v>
      </c>
      <c r="C31" s="18">
        <v>45</v>
      </c>
      <c r="D31" s="18">
        <v>30</v>
      </c>
      <c r="E31" s="18">
        <v>15</v>
      </c>
      <c r="F31" s="18">
        <v>0</v>
      </c>
      <c r="G31" s="18">
        <f t="shared" si="7"/>
        <v>45</v>
      </c>
      <c r="H31" s="18">
        <f t="shared" si="6"/>
        <v>90</v>
      </c>
      <c r="I31" s="18">
        <v>3</v>
      </c>
      <c r="J31" s="18" t="s">
        <v>19</v>
      </c>
      <c r="K31" s="24" t="s">
        <v>205</v>
      </c>
    </row>
    <row r="32" spans="1:11" ht="20.100000000000001" customHeight="1" x14ac:dyDescent="0.25">
      <c r="A32" s="12" t="s">
        <v>27</v>
      </c>
      <c r="C32" s="18">
        <v>30</v>
      </c>
      <c r="D32" s="18">
        <v>0</v>
      </c>
      <c r="E32" s="18">
        <v>0</v>
      </c>
      <c r="F32" s="18">
        <f>C32-D32-E32</f>
        <v>30</v>
      </c>
      <c r="G32" s="18">
        <v>0</v>
      </c>
      <c r="H32" s="18">
        <v>0</v>
      </c>
      <c r="I32" s="8">
        <v>0</v>
      </c>
      <c r="J32" s="18" t="s">
        <v>14</v>
      </c>
    </row>
    <row r="33" spans="1:11" ht="20.100000000000001" customHeight="1" x14ac:dyDescent="0.25">
      <c r="B33" s="22">
        <f t="shared" ref="B33:I33" si="8">SUM(B24:B31)</f>
        <v>345</v>
      </c>
      <c r="C33" s="22">
        <f t="shared" si="8"/>
        <v>390</v>
      </c>
      <c r="D33" s="22">
        <f t="shared" si="8"/>
        <v>240</v>
      </c>
      <c r="E33" s="22">
        <f t="shared" si="8"/>
        <v>45</v>
      </c>
      <c r="F33" s="22">
        <f t="shared" si="8"/>
        <v>105</v>
      </c>
      <c r="G33" s="22">
        <f t="shared" si="8"/>
        <v>510</v>
      </c>
      <c r="H33" s="22">
        <f t="shared" si="8"/>
        <v>900</v>
      </c>
      <c r="I33" s="22">
        <f t="shared" si="8"/>
        <v>30</v>
      </c>
      <c r="J33" s="19"/>
    </row>
    <row r="34" spans="1:11" ht="20.100000000000001" customHeight="1" x14ac:dyDescent="0.25">
      <c r="A34" s="16" t="s">
        <v>37</v>
      </c>
      <c r="B34" s="16"/>
      <c r="I34" s="5"/>
      <c r="J34" s="58"/>
    </row>
    <row r="35" spans="1:11" ht="20.100000000000001" customHeight="1" x14ac:dyDescent="0.25">
      <c r="A35" s="12" t="s">
        <v>141</v>
      </c>
      <c r="B35" s="18">
        <v>45</v>
      </c>
      <c r="C35" s="18">
        <v>45</v>
      </c>
      <c r="D35" s="18">
        <v>30</v>
      </c>
      <c r="E35" s="18">
        <v>15</v>
      </c>
      <c r="F35" s="18">
        <v>0</v>
      </c>
      <c r="G35" s="18">
        <f>H35-C35</f>
        <v>75</v>
      </c>
      <c r="H35" s="18">
        <f t="shared" ref="H35:H43" si="9">I35*30</f>
        <v>120</v>
      </c>
      <c r="I35" s="18">
        <v>4</v>
      </c>
      <c r="J35" s="18" t="s">
        <v>14</v>
      </c>
      <c r="K35" s="24" t="s">
        <v>223</v>
      </c>
    </row>
    <row r="36" spans="1:11" ht="20.100000000000001" customHeight="1" x14ac:dyDescent="0.25">
      <c r="A36" s="12" t="s">
        <v>33</v>
      </c>
      <c r="B36" s="18">
        <v>30</v>
      </c>
      <c r="C36" s="18">
        <v>45</v>
      </c>
      <c r="D36" s="18">
        <v>30</v>
      </c>
      <c r="E36" s="18">
        <v>15</v>
      </c>
      <c r="F36" s="18">
        <v>0</v>
      </c>
      <c r="G36" s="18">
        <f t="shared" ref="G36:G43" si="10">H36-C36</f>
        <v>45</v>
      </c>
      <c r="H36" s="18">
        <f t="shared" si="9"/>
        <v>90</v>
      </c>
      <c r="I36" s="18">
        <v>3</v>
      </c>
      <c r="J36" s="18" t="s">
        <v>19</v>
      </c>
      <c r="K36" s="24" t="s">
        <v>224</v>
      </c>
    </row>
    <row r="37" spans="1:11" ht="20.100000000000001" customHeight="1" x14ac:dyDescent="0.25">
      <c r="A37" s="12" t="s">
        <v>66</v>
      </c>
      <c r="B37" s="12">
        <v>30</v>
      </c>
      <c r="C37" s="18">
        <v>45</v>
      </c>
      <c r="D37" s="18">
        <v>30</v>
      </c>
      <c r="E37" s="18">
        <v>15</v>
      </c>
      <c r="F37" s="18">
        <f>C37-D37-E37</f>
        <v>0</v>
      </c>
      <c r="G37" s="18">
        <f t="shared" si="10"/>
        <v>45</v>
      </c>
      <c r="H37" s="18">
        <f t="shared" si="9"/>
        <v>90</v>
      </c>
      <c r="I37" s="18">
        <v>3</v>
      </c>
      <c r="J37" s="18" t="s">
        <v>19</v>
      </c>
      <c r="K37" s="24" t="s">
        <v>225</v>
      </c>
    </row>
    <row r="38" spans="1:11" ht="20.100000000000001" customHeight="1" x14ac:dyDescent="0.25">
      <c r="A38" s="12" t="s">
        <v>164</v>
      </c>
      <c r="B38" s="18">
        <v>90</v>
      </c>
      <c r="C38" s="18">
        <v>75</v>
      </c>
      <c r="D38" s="18">
        <v>0</v>
      </c>
      <c r="E38" s="18">
        <v>0</v>
      </c>
      <c r="F38" s="18">
        <v>75</v>
      </c>
      <c r="G38" s="18">
        <f t="shared" si="10"/>
        <v>135</v>
      </c>
      <c r="H38" s="18">
        <f t="shared" si="9"/>
        <v>210</v>
      </c>
      <c r="I38" s="18">
        <v>7</v>
      </c>
      <c r="J38" s="18" t="s">
        <v>19</v>
      </c>
      <c r="K38" s="24" t="s">
        <v>228</v>
      </c>
    </row>
    <row r="39" spans="1:11" ht="20.100000000000001" customHeight="1" x14ac:dyDescent="0.25">
      <c r="A39" s="12" t="s">
        <v>142</v>
      </c>
      <c r="B39" s="18">
        <v>60</v>
      </c>
      <c r="C39" s="18">
        <v>60</v>
      </c>
      <c r="D39" s="18">
        <v>60</v>
      </c>
      <c r="E39" s="18">
        <v>0</v>
      </c>
      <c r="F39" s="18">
        <v>0</v>
      </c>
      <c r="G39" s="18">
        <f t="shared" si="10"/>
        <v>60</v>
      </c>
      <c r="H39" s="18">
        <f t="shared" si="9"/>
        <v>120</v>
      </c>
      <c r="I39" s="18">
        <v>4</v>
      </c>
      <c r="J39" s="18" t="s">
        <v>19</v>
      </c>
      <c r="K39" s="24" t="s">
        <v>229</v>
      </c>
    </row>
    <row r="40" spans="1:11" ht="20.100000000000001" customHeight="1" x14ac:dyDescent="0.25">
      <c r="A40" s="12" t="s">
        <v>168</v>
      </c>
      <c r="B40" s="12">
        <v>45</v>
      </c>
      <c r="C40" s="18">
        <v>45</v>
      </c>
      <c r="D40" s="18">
        <v>30</v>
      </c>
      <c r="E40" s="18">
        <v>15</v>
      </c>
      <c r="F40" s="18">
        <f>C40-D40-E40</f>
        <v>0</v>
      </c>
      <c r="G40" s="18">
        <f t="shared" si="10"/>
        <v>45</v>
      </c>
      <c r="H40" s="18">
        <f t="shared" si="9"/>
        <v>90</v>
      </c>
      <c r="I40" s="8">
        <v>3</v>
      </c>
      <c r="J40" s="19" t="s">
        <v>19</v>
      </c>
    </row>
    <row r="41" spans="1:11" ht="17.100000000000001" customHeight="1" x14ac:dyDescent="0.25">
      <c r="A41" s="12" t="s">
        <v>417</v>
      </c>
      <c r="B41" s="18">
        <v>15</v>
      </c>
      <c r="C41" s="18">
        <v>30</v>
      </c>
      <c r="D41" s="18">
        <v>30</v>
      </c>
      <c r="E41" s="18">
        <v>0</v>
      </c>
      <c r="F41" s="18">
        <v>0</v>
      </c>
      <c r="G41" s="18">
        <f t="shared" si="10"/>
        <v>30</v>
      </c>
      <c r="H41" s="18">
        <f t="shared" si="9"/>
        <v>60</v>
      </c>
      <c r="I41" s="18">
        <v>2</v>
      </c>
      <c r="J41" s="18" t="s">
        <v>19</v>
      </c>
      <c r="K41" s="24" t="s">
        <v>213</v>
      </c>
    </row>
    <row r="42" spans="1:11" ht="17.100000000000001" customHeight="1" x14ac:dyDescent="0.25">
      <c r="A42" s="12" t="s">
        <v>41</v>
      </c>
      <c r="B42" s="18">
        <v>30</v>
      </c>
      <c r="C42" s="18">
        <v>45</v>
      </c>
      <c r="D42" s="18">
        <v>30</v>
      </c>
      <c r="E42" s="18">
        <v>15</v>
      </c>
      <c r="F42" s="18">
        <v>0</v>
      </c>
      <c r="G42" s="18">
        <f t="shared" si="10"/>
        <v>15</v>
      </c>
      <c r="H42" s="18">
        <f t="shared" si="9"/>
        <v>60</v>
      </c>
      <c r="I42" s="18">
        <v>2</v>
      </c>
      <c r="J42" s="18" t="s">
        <v>14</v>
      </c>
      <c r="K42" s="24" t="s">
        <v>232</v>
      </c>
    </row>
    <row r="43" spans="1:11" ht="17.100000000000001" customHeight="1" x14ac:dyDescent="0.25">
      <c r="A43" s="12" t="s">
        <v>170</v>
      </c>
      <c r="B43" s="18">
        <v>30</v>
      </c>
      <c r="C43" s="18">
        <v>30</v>
      </c>
      <c r="D43" s="18">
        <v>15</v>
      </c>
      <c r="E43" s="18">
        <v>15</v>
      </c>
      <c r="F43" s="18">
        <v>0</v>
      </c>
      <c r="G43" s="18">
        <f t="shared" si="10"/>
        <v>30</v>
      </c>
      <c r="H43" s="18">
        <f t="shared" si="9"/>
        <v>60</v>
      </c>
      <c r="I43" s="18">
        <v>2</v>
      </c>
      <c r="J43" s="18" t="s">
        <v>14</v>
      </c>
      <c r="K43" s="24" t="s">
        <v>230</v>
      </c>
    </row>
    <row r="44" spans="1:11" ht="15" customHeight="1" x14ac:dyDescent="0.25">
      <c r="B44" s="22">
        <f t="shared" ref="B44:I44" si="11">SUM(B35:B43)</f>
        <v>375</v>
      </c>
      <c r="C44" s="22">
        <f t="shared" si="11"/>
        <v>420</v>
      </c>
      <c r="D44" s="22">
        <f t="shared" si="11"/>
        <v>255</v>
      </c>
      <c r="E44" s="22">
        <f t="shared" si="11"/>
        <v>90</v>
      </c>
      <c r="F44" s="22">
        <f t="shared" si="11"/>
        <v>75</v>
      </c>
      <c r="G44" s="22">
        <f t="shared" si="11"/>
        <v>480</v>
      </c>
      <c r="H44" s="22">
        <f t="shared" si="11"/>
        <v>900</v>
      </c>
      <c r="I44" s="22">
        <f t="shared" si="11"/>
        <v>30</v>
      </c>
      <c r="K44" s="24" t="s">
        <v>306</v>
      </c>
    </row>
    <row r="45" spans="1:11" ht="14.1" customHeight="1" x14ac:dyDescent="0.25">
      <c r="A45" s="16" t="s">
        <v>0</v>
      </c>
      <c r="B45" s="16" t="s">
        <v>162</v>
      </c>
      <c r="C45" s="17" t="s">
        <v>1</v>
      </c>
      <c r="D45" s="17" t="s">
        <v>2</v>
      </c>
      <c r="E45" s="17" t="s">
        <v>3</v>
      </c>
      <c r="F45" s="17" t="s">
        <v>4</v>
      </c>
      <c r="G45" s="17" t="s">
        <v>5</v>
      </c>
      <c r="H45" s="17" t="s">
        <v>6</v>
      </c>
      <c r="I45" s="17" t="s">
        <v>7</v>
      </c>
      <c r="J45" s="17" t="s">
        <v>8</v>
      </c>
    </row>
    <row r="46" spans="1:11" ht="14.1" customHeight="1" x14ac:dyDescent="0.25">
      <c r="A46" s="16" t="s">
        <v>42</v>
      </c>
      <c r="B46" s="16"/>
      <c r="I46" s="5"/>
      <c r="J46" s="58"/>
    </row>
    <row r="47" spans="1:11" ht="14.1" customHeight="1" x14ac:dyDescent="0.25">
      <c r="A47" s="12" t="s">
        <v>141</v>
      </c>
      <c r="B47" s="18">
        <v>30</v>
      </c>
      <c r="C47" s="18">
        <v>60</v>
      </c>
      <c r="D47" s="18">
        <v>30</v>
      </c>
      <c r="E47" s="18">
        <v>30</v>
      </c>
      <c r="F47" s="18">
        <v>0</v>
      </c>
      <c r="G47" s="18">
        <f>H47-C47</f>
        <v>60</v>
      </c>
      <c r="H47" s="18">
        <f t="shared" ref="H47:H55" si="12">I47*30</f>
        <v>120</v>
      </c>
      <c r="I47" s="18">
        <v>4</v>
      </c>
      <c r="J47" s="18" t="s">
        <v>19</v>
      </c>
      <c r="K47" s="24" t="s">
        <v>235</v>
      </c>
    </row>
    <row r="48" spans="1:11" ht="14.1" customHeight="1" x14ac:dyDescent="0.25">
      <c r="A48" s="12" t="s">
        <v>44</v>
      </c>
      <c r="B48" s="18">
        <v>30</v>
      </c>
      <c r="C48" s="18">
        <v>30</v>
      </c>
      <c r="D48" s="18">
        <v>30</v>
      </c>
      <c r="E48" s="18">
        <v>0</v>
      </c>
      <c r="F48" s="18">
        <v>0</v>
      </c>
      <c r="G48" s="18">
        <f t="shared" ref="G48:G55" si="13">H48-C48</f>
        <v>30</v>
      </c>
      <c r="H48" s="18">
        <f t="shared" si="12"/>
        <v>60</v>
      </c>
      <c r="I48" s="18">
        <v>2</v>
      </c>
      <c r="J48" s="18" t="s">
        <v>14</v>
      </c>
      <c r="K48" s="24" t="s">
        <v>236</v>
      </c>
    </row>
    <row r="49" spans="1:186" ht="14.1" customHeight="1" x14ac:dyDescent="0.25">
      <c r="A49" s="12" t="s">
        <v>171</v>
      </c>
      <c r="B49" s="12">
        <v>30</v>
      </c>
      <c r="C49" s="18">
        <v>30</v>
      </c>
      <c r="D49" s="18">
        <v>30</v>
      </c>
      <c r="E49" s="18">
        <v>0</v>
      </c>
      <c r="F49" s="18">
        <f>C49-D49-E49</f>
        <v>0</v>
      </c>
      <c r="G49" s="18">
        <f t="shared" si="13"/>
        <v>30</v>
      </c>
      <c r="H49" s="18">
        <f t="shared" si="12"/>
        <v>60</v>
      </c>
      <c r="I49" s="8">
        <v>2</v>
      </c>
      <c r="J49" s="18" t="s">
        <v>14</v>
      </c>
    </row>
    <row r="50" spans="1:186" ht="14.1" customHeight="1" x14ac:dyDescent="0.25">
      <c r="A50" s="12" t="s">
        <v>45</v>
      </c>
      <c r="B50" s="18">
        <v>45</v>
      </c>
      <c r="C50" s="18">
        <v>30</v>
      </c>
      <c r="D50" s="18">
        <v>30</v>
      </c>
      <c r="E50" s="18">
        <v>0</v>
      </c>
      <c r="F50" s="18">
        <v>0</v>
      </c>
      <c r="G50" s="18">
        <f t="shared" si="13"/>
        <v>30</v>
      </c>
      <c r="H50" s="18">
        <f t="shared" si="12"/>
        <v>60</v>
      </c>
      <c r="I50" s="18">
        <v>2</v>
      </c>
      <c r="J50" s="18" t="s">
        <v>14</v>
      </c>
      <c r="K50" s="24" t="s">
        <v>239</v>
      </c>
    </row>
    <row r="51" spans="1:186" ht="14.1" customHeight="1" x14ac:dyDescent="0.25">
      <c r="A51" s="12" t="s">
        <v>164</v>
      </c>
      <c r="B51" s="18">
        <v>90</v>
      </c>
      <c r="C51" s="18">
        <v>105</v>
      </c>
      <c r="D51" s="18">
        <v>0</v>
      </c>
      <c r="E51" s="18">
        <v>0</v>
      </c>
      <c r="F51" s="18">
        <v>105</v>
      </c>
      <c r="G51" s="18">
        <f t="shared" si="13"/>
        <v>105</v>
      </c>
      <c r="H51" s="18">
        <f t="shared" si="12"/>
        <v>210</v>
      </c>
      <c r="I51" s="18">
        <v>7</v>
      </c>
      <c r="J51" s="18" t="s">
        <v>14</v>
      </c>
      <c r="K51" s="24" t="s">
        <v>240</v>
      </c>
    </row>
    <row r="52" spans="1:186" ht="14.1" customHeight="1" x14ac:dyDescent="0.25">
      <c r="A52" s="12" t="s">
        <v>429</v>
      </c>
      <c r="B52" s="18">
        <v>30</v>
      </c>
      <c r="C52" s="18">
        <v>30</v>
      </c>
      <c r="D52" s="18">
        <v>30</v>
      </c>
      <c r="E52" s="18">
        <v>0</v>
      </c>
      <c r="F52" s="18">
        <v>0</v>
      </c>
      <c r="G52" s="18">
        <f>H52-C52</f>
        <v>60</v>
      </c>
      <c r="H52" s="18">
        <f>I52*30</f>
        <v>90</v>
      </c>
      <c r="I52" s="18">
        <v>3</v>
      </c>
      <c r="J52" s="18" t="s">
        <v>19</v>
      </c>
      <c r="K52" s="24" t="s">
        <v>193</v>
      </c>
    </row>
    <row r="53" spans="1:186" ht="14.1" customHeight="1" x14ac:dyDescent="0.25">
      <c r="A53" s="12" t="s">
        <v>41</v>
      </c>
      <c r="B53" s="18">
        <v>45</v>
      </c>
      <c r="C53" s="18">
        <v>45</v>
      </c>
      <c r="D53" s="18">
        <v>30</v>
      </c>
      <c r="E53" s="18">
        <v>15</v>
      </c>
      <c r="F53" s="18">
        <v>0</v>
      </c>
      <c r="G53" s="18">
        <f t="shared" si="13"/>
        <v>45</v>
      </c>
      <c r="H53" s="18">
        <f t="shared" si="12"/>
        <v>90</v>
      </c>
      <c r="I53" s="18">
        <v>3</v>
      </c>
      <c r="J53" s="18" t="s">
        <v>19</v>
      </c>
      <c r="K53" s="24" t="s">
        <v>246</v>
      </c>
    </row>
    <row r="54" spans="1:186" ht="14.1" customHeight="1" x14ac:dyDescent="0.25">
      <c r="A54" s="12" t="s">
        <v>418</v>
      </c>
      <c r="B54" s="18">
        <v>30</v>
      </c>
      <c r="C54" s="18">
        <v>30</v>
      </c>
      <c r="D54" s="18">
        <v>0</v>
      </c>
      <c r="E54" s="18">
        <v>0</v>
      </c>
      <c r="F54" s="18">
        <v>30</v>
      </c>
      <c r="G54" s="18">
        <f>H54-C54</f>
        <v>60</v>
      </c>
      <c r="H54" s="18">
        <f>I54*30</f>
        <v>90</v>
      </c>
      <c r="I54" s="18">
        <v>3</v>
      </c>
      <c r="J54" s="18" t="s">
        <v>11</v>
      </c>
      <c r="K54" s="24" t="s">
        <v>258</v>
      </c>
    </row>
    <row r="55" spans="1:186" ht="14.1" customHeight="1" x14ac:dyDescent="0.25">
      <c r="A55" s="12" t="s">
        <v>170</v>
      </c>
      <c r="C55" s="18">
        <v>45</v>
      </c>
      <c r="D55" s="18">
        <v>30</v>
      </c>
      <c r="E55" s="18">
        <v>15</v>
      </c>
      <c r="F55" s="18">
        <f>C55-D55-E55</f>
        <v>0</v>
      </c>
      <c r="G55" s="18">
        <f t="shared" si="13"/>
        <v>75</v>
      </c>
      <c r="H55" s="18">
        <f t="shared" si="12"/>
        <v>120</v>
      </c>
      <c r="I55" s="8">
        <v>4</v>
      </c>
      <c r="J55" s="19" t="s">
        <v>19</v>
      </c>
    </row>
    <row r="56" spans="1:186" ht="14.1" customHeight="1" x14ac:dyDescent="0.25">
      <c r="B56" s="22">
        <f t="shared" ref="B56:I56" si="14">SUM(B47:B55)</f>
        <v>330</v>
      </c>
      <c r="C56" s="22">
        <f t="shared" si="14"/>
        <v>405</v>
      </c>
      <c r="D56" s="22">
        <f t="shared" si="14"/>
        <v>210</v>
      </c>
      <c r="E56" s="22">
        <f t="shared" si="14"/>
        <v>60</v>
      </c>
      <c r="F56" s="22">
        <f t="shared" si="14"/>
        <v>135</v>
      </c>
      <c r="G56" s="22">
        <f t="shared" si="14"/>
        <v>495</v>
      </c>
      <c r="H56" s="22">
        <f t="shared" si="14"/>
        <v>900</v>
      </c>
      <c r="I56" s="22">
        <f t="shared" si="14"/>
        <v>30</v>
      </c>
      <c r="J56" s="19"/>
      <c r="K56" s="24" t="s">
        <v>306</v>
      </c>
    </row>
    <row r="57" spans="1:186" ht="14.1" customHeight="1" x14ac:dyDescent="0.25">
      <c r="A57" s="16" t="s">
        <v>49</v>
      </c>
      <c r="B57" s="16"/>
      <c r="J57" s="58"/>
    </row>
    <row r="58" spans="1:186" ht="14.1" customHeight="1" x14ac:dyDescent="0.25">
      <c r="A58" s="12" t="s">
        <v>44</v>
      </c>
      <c r="B58" s="18">
        <v>45</v>
      </c>
      <c r="C58" s="18">
        <v>60</v>
      </c>
      <c r="D58" s="18">
        <v>30</v>
      </c>
      <c r="E58" s="18">
        <v>30</v>
      </c>
      <c r="F58" s="18">
        <v>0</v>
      </c>
      <c r="G58" s="18">
        <f>H58-C58</f>
        <v>90</v>
      </c>
      <c r="H58" s="18">
        <f t="shared" ref="H58:H64" si="15">I58*30</f>
        <v>150</v>
      </c>
      <c r="I58" s="18">
        <v>5</v>
      </c>
      <c r="J58" s="18" t="s">
        <v>19</v>
      </c>
      <c r="K58" s="24" t="s">
        <v>249</v>
      </c>
      <c r="GD58" s="24">
        <f t="shared" ref="GD58:GD63" si="16">SUM(C58:GC58)</f>
        <v>365</v>
      </c>
    </row>
    <row r="59" spans="1:186" ht="14.1" customHeight="1" x14ac:dyDescent="0.25">
      <c r="A59" s="12" t="s">
        <v>171</v>
      </c>
      <c r="B59" s="12">
        <v>45</v>
      </c>
      <c r="C59" s="18">
        <v>45</v>
      </c>
      <c r="D59" s="18">
        <v>30</v>
      </c>
      <c r="E59" s="18">
        <v>15</v>
      </c>
      <c r="F59" s="18">
        <f>C59-D59-E59</f>
        <v>0</v>
      </c>
      <c r="G59" s="18">
        <f t="shared" ref="G59:G64" si="17">H59-C59</f>
        <v>45</v>
      </c>
      <c r="H59" s="18">
        <f t="shared" si="15"/>
        <v>90</v>
      </c>
      <c r="I59" s="8">
        <v>3</v>
      </c>
      <c r="J59" s="19" t="s">
        <v>19</v>
      </c>
      <c r="GD59" s="24">
        <f t="shared" si="16"/>
        <v>228</v>
      </c>
    </row>
    <row r="60" spans="1:186" ht="14.1" customHeight="1" x14ac:dyDescent="0.25">
      <c r="A60" s="12" t="s">
        <v>45</v>
      </c>
      <c r="B60" s="18">
        <v>45</v>
      </c>
      <c r="C60" s="18">
        <v>45</v>
      </c>
      <c r="D60" s="18">
        <v>30</v>
      </c>
      <c r="E60" s="18">
        <v>15</v>
      </c>
      <c r="F60" s="18">
        <v>0</v>
      </c>
      <c r="G60" s="18">
        <f t="shared" si="17"/>
        <v>45</v>
      </c>
      <c r="H60" s="18">
        <f t="shared" si="15"/>
        <v>90</v>
      </c>
      <c r="I60" s="18">
        <v>3</v>
      </c>
      <c r="J60" s="18" t="s">
        <v>19</v>
      </c>
      <c r="K60" s="24" t="s">
        <v>251</v>
      </c>
      <c r="GD60" s="24">
        <f t="shared" si="16"/>
        <v>228</v>
      </c>
    </row>
    <row r="61" spans="1:186" ht="14.1" customHeight="1" x14ac:dyDescent="0.25">
      <c r="A61" s="12" t="s">
        <v>172</v>
      </c>
      <c r="B61" s="18">
        <v>45</v>
      </c>
      <c r="C61" s="18">
        <v>15</v>
      </c>
      <c r="D61" s="18">
        <v>15</v>
      </c>
      <c r="E61" s="18">
        <v>0</v>
      </c>
      <c r="F61" s="18">
        <v>0</v>
      </c>
      <c r="G61" s="18">
        <f t="shared" si="17"/>
        <v>45</v>
      </c>
      <c r="H61" s="18">
        <f t="shared" si="15"/>
        <v>60</v>
      </c>
      <c r="I61" s="18">
        <v>2</v>
      </c>
      <c r="J61" s="18" t="s">
        <v>19</v>
      </c>
      <c r="K61" s="24" t="s">
        <v>237</v>
      </c>
      <c r="GD61" s="24">
        <f t="shared" si="16"/>
        <v>137</v>
      </c>
    </row>
    <row r="62" spans="1:186" ht="14.1" customHeight="1" x14ac:dyDescent="0.25">
      <c r="A62" s="12" t="s">
        <v>173</v>
      </c>
      <c r="B62" s="18">
        <v>90</v>
      </c>
      <c r="C62" s="18">
        <v>105</v>
      </c>
      <c r="D62" s="18">
        <v>0</v>
      </c>
      <c r="E62" s="18">
        <v>0</v>
      </c>
      <c r="F62" s="18">
        <v>105</v>
      </c>
      <c r="G62" s="18">
        <f t="shared" si="17"/>
        <v>75</v>
      </c>
      <c r="H62" s="18">
        <f t="shared" si="15"/>
        <v>180</v>
      </c>
      <c r="I62" s="18">
        <v>6</v>
      </c>
      <c r="J62" s="18" t="s">
        <v>19</v>
      </c>
      <c r="K62" s="24" t="s">
        <v>252</v>
      </c>
      <c r="GD62" s="24">
        <f t="shared" si="16"/>
        <v>471</v>
      </c>
    </row>
    <row r="63" spans="1:186" ht="14.1" customHeight="1" x14ac:dyDescent="0.25">
      <c r="A63" s="12" t="s">
        <v>53</v>
      </c>
      <c r="B63" s="18">
        <v>30</v>
      </c>
      <c r="C63" s="18">
        <v>30</v>
      </c>
      <c r="D63" s="18">
        <v>30</v>
      </c>
      <c r="E63" s="18">
        <v>0</v>
      </c>
      <c r="F63" s="18">
        <v>0</v>
      </c>
      <c r="G63" s="18">
        <f t="shared" si="17"/>
        <v>60</v>
      </c>
      <c r="H63" s="18">
        <f t="shared" si="15"/>
        <v>90</v>
      </c>
      <c r="I63" s="18">
        <v>3</v>
      </c>
      <c r="J63" s="18" t="s">
        <v>14</v>
      </c>
      <c r="K63" s="24" t="s">
        <v>257</v>
      </c>
      <c r="GD63" s="24">
        <f t="shared" si="16"/>
        <v>213</v>
      </c>
    </row>
    <row r="64" spans="1:186" ht="14.1" customHeight="1" x14ac:dyDescent="0.25">
      <c r="A64" s="12" t="s">
        <v>176</v>
      </c>
      <c r="B64" s="18">
        <v>30</v>
      </c>
      <c r="C64" s="18">
        <v>30</v>
      </c>
      <c r="D64" s="18">
        <v>30</v>
      </c>
      <c r="E64" s="18">
        <v>0</v>
      </c>
      <c r="F64" s="18">
        <v>0</v>
      </c>
      <c r="G64" s="18">
        <f t="shared" si="17"/>
        <v>30</v>
      </c>
      <c r="H64" s="18">
        <f t="shared" si="15"/>
        <v>60</v>
      </c>
      <c r="I64" s="18">
        <v>2</v>
      </c>
      <c r="J64" s="19" t="s">
        <v>19</v>
      </c>
      <c r="K64" s="24" t="s">
        <v>272</v>
      </c>
    </row>
    <row r="65" spans="1:186" ht="14.1" customHeight="1" x14ac:dyDescent="0.25">
      <c r="A65" s="59" t="s">
        <v>148</v>
      </c>
      <c r="B65" s="18">
        <v>15</v>
      </c>
      <c r="C65" s="18">
        <v>30</v>
      </c>
      <c r="D65" s="18">
        <v>0</v>
      </c>
      <c r="E65" s="18">
        <v>0</v>
      </c>
      <c r="F65" s="18">
        <v>30</v>
      </c>
      <c r="G65" s="18">
        <f>H65-C65</f>
        <v>30</v>
      </c>
      <c r="H65" s="18">
        <f>I65*30</f>
        <v>60</v>
      </c>
      <c r="I65" s="18">
        <v>2</v>
      </c>
      <c r="J65" s="18" t="s">
        <v>11</v>
      </c>
      <c r="K65" s="24" t="s">
        <v>149</v>
      </c>
    </row>
    <row r="66" spans="1:186" ht="14.1" customHeight="1" x14ac:dyDescent="0.25">
      <c r="A66" s="59" t="s">
        <v>393</v>
      </c>
      <c r="B66" s="18">
        <v>15</v>
      </c>
      <c r="C66" s="18">
        <v>15</v>
      </c>
      <c r="D66" s="18">
        <v>0</v>
      </c>
      <c r="E66" s="18">
        <v>0</v>
      </c>
      <c r="F66" s="18">
        <v>15</v>
      </c>
      <c r="G66" s="18">
        <f>H66-C66</f>
        <v>45</v>
      </c>
      <c r="H66" s="18">
        <f>I66*30</f>
        <v>60</v>
      </c>
      <c r="I66" s="18">
        <v>2</v>
      </c>
      <c r="J66" s="18" t="s">
        <v>11</v>
      </c>
      <c r="K66" s="24" t="s">
        <v>259</v>
      </c>
    </row>
    <row r="67" spans="1:186" ht="14.1" customHeight="1" x14ac:dyDescent="0.25">
      <c r="A67" s="12" t="s">
        <v>430</v>
      </c>
      <c r="B67" s="18"/>
      <c r="C67" s="18">
        <v>30</v>
      </c>
      <c r="D67" s="18">
        <v>30</v>
      </c>
      <c r="E67" s="18">
        <v>0</v>
      </c>
      <c r="F67" s="18">
        <v>0</v>
      </c>
      <c r="G67" s="18">
        <f>H67-C67</f>
        <v>30</v>
      </c>
      <c r="H67" s="18">
        <f>I67*30</f>
        <v>60</v>
      </c>
      <c r="I67" s="18">
        <v>2</v>
      </c>
      <c r="J67" s="19" t="s">
        <v>19</v>
      </c>
    </row>
    <row r="68" spans="1:186" ht="14.1" customHeight="1" x14ac:dyDescent="0.25">
      <c r="B68" s="22">
        <f>SUM(B58:B63)</f>
        <v>300</v>
      </c>
      <c r="C68" s="22">
        <f>SUM(C58:C63)</f>
        <v>300</v>
      </c>
      <c r="D68" s="22">
        <f>SUM(D58:D63)</f>
        <v>135</v>
      </c>
      <c r="E68" s="22">
        <f>SUM(E58:E63)</f>
        <v>60</v>
      </c>
      <c r="F68" s="22">
        <f>C68-D68-E68</f>
        <v>105</v>
      </c>
      <c r="G68" s="22">
        <f>SUM(G58:G63)</f>
        <v>360</v>
      </c>
      <c r="H68" s="22">
        <f>SUM(H58:H63)</f>
        <v>660</v>
      </c>
      <c r="I68" s="22">
        <f>SUM(I58:I67)</f>
        <v>30</v>
      </c>
      <c r="J68" s="19"/>
      <c r="K68" s="24" t="s">
        <v>306</v>
      </c>
    </row>
    <row r="69" spans="1:186" ht="14.1" customHeight="1" x14ac:dyDescent="0.25">
      <c r="A69" s="16" t="s">
        <v>55</v>
      </c>
      <c r="B69" s="16"/>
      <c r="I69" s="5"/>
      <c r="J69" s="58"/>
    </row>
    <row r="70" spans="1:186" ht="14.1" customHeight="1" x14ac:dyDescent="0.25">
      <c r="A70" s="12" t="s">
        <v>56</v>
      </c>
      <c r="B70" s="18">
        <v>45</v>
      </c>
      <c r="C70" s="18">
        <v>45</v>
      </c>
      <c r="D70" s="18">
        <v>45</v>
      </c>
      <c r="E70" s="18">
        <v>0</v>
      </c>
      <c r="F70" s="18">
        <v>0</v>
      </c>
      <c r="G70" s="18">
        <f>H70-C70</f>
        <v>45</v>
      </c>
      <c r="H70" s="18">
        <f t="shared" ref="H70:H78" si="18">I70*30</f>
        <v>90</v>
      </c>
      <c r="I70" s="18">
        <v>3</v>
      </c>
      <c r="J70" s="18" t="s">
        <v>14</v>
      </c>
      <c r="K70" s="24" t="s">
        <v>266</v>
      </c>
    </row>
    <row r="71" spans="1:186" ht="14.1" customHeight="1" x14ac:dyDescent="0.25">
      <c r="A71" s="12" t="s">
        <v>175</v>
      </c>
      <c r="B71" s="18">
        <v>15</v>
      </c>
      <c r="C71" s="18">
        <v>30</v>
      </c>
      <c r="D71" s="18">
        <v>30</v>
      </c>
      <c r="E71" s="18">
        <v>0</v>
      </c>
      <c r="F71" s="18">
        <v>0</v>
      </c>
      <c r="G71" s="18">
        <f t="shared" ref="G71:G78" si="19">H71-C71</f>
        <v>60</v>
      </c>
      <c r="H71" s="18">
        <f t="shared" si="18"/>
        <v>90</v>
      </c>
      <c r="I71" s="18">
        <v>3</v>
      </c>
      <c r="J71" s="18" t="s">
        <v>14</v>
      </c>
      <c r="K71" s="24" t="s">
        <v>195</v>
      </c>
    </row>
    <row r="72" spans="1:186" ht="14.1" customHeight="1" x14ac:dyDescent="0.25">
      <c r="A72" s="12" t="s">
        <v>164</v>
      </c>
      <c r="B72" s="18">
        <v>90</v>
      </c>
      <c r="C72" s="18">
        <v>75</v>
      </c>
      <c r="D72" s="18">
        <v>0</v>
      </c>
      <c r="E72" s="18">
        <v>0</v>
      </c>
      <c r="F72" s="18">
        <v>75</v>
      </c>
      <c r="G72" s="18">
        <f t="shared" si="19"/>
        <v>105</v>
      </c>
      <c r="H72" s="18">
        <f t="shared" si="18"/>
        <v>180</v>
      </c>
      <c r="I72" s="18">
        <v>6</v>
      </c>
      <c r="J72" s="18" t="s">
        <v>14</v>
      </c>
      <c r="K72" s="24" t="s">
        <v>271</v>
      </c>
    </row>
    <row r="73" spans="1:186" ht="14.1" customHeight="1" x14ac:dyDescent="0.25">
      <c r="A73" s="59" t="s">
        <v>174</v>
      </c>
      <c r="B73" s="18">
        <v>30</v>
      </c>
      <c r="C73" s="18">
        <v>30</v>
      </c>
      <c r="D73" s="18">
        <v>30</v>
      </c>
      <c r="E73" s="18">
        <v>0</v>
      </c>
      <c r="F73" s="18">
        <v>0</v>
      </c>
      <c r="G73" s="18">
        <f>H73-C73</f>
        <v>30</v>
      </c>
      <c r="H73" s="18">
        <f>I73*30</f>
        <v>60</v>
      </c>
      <c r="I73" s="18">
        <v>2</v>
      </c>
      <c r="J73" s="18" t="s">
        <v>19</v>
      </c>
      <c r="K73" s="24" t="s">
        <v>267</v>
      </c>
    </row>
    <row r="74" spans="1:186" ht="14.1" customHeight="1" x14ac:dyDescent="0.25">
      <c r="A74" s="59" t="s">
        <v>423</v>
      </c>
      <c r="B74" s="18">
        <v>15</v>
      </c>
      <c r="C74" s="18">
        <v>15</v>
      </c>
      <c r="D74" s="18">
        <v>15</v>
      </c>
      <c r="E74" s="18">
        <v>0</v>
      </c>
      <c r="F74" s="18">
        <v>0</v>
      </c>
      <c r="G74" s="18">
        <f>H74-C74</f>
        <v>75</v>
      </c>
      <c r="H74" s="18">
        <f>I74*30</f>
        <v>90</v>
      </c>
      <c r="I74" s="18">
        <v>3</v>
      </c>
      <c r="J74" s="18" t="s">
        <v>19</v>
      </c>
      <c r="K74" s="24" t="s">
        <v>269</v>
      </c>
      <c r="GD74" s="24">
        <f>SUM(C74:GC74)</f>
        <v>198</v>
      </c>
    </row>
    <row r="75" spans="1:186" ht="14.1" customHeight="1" x14ac:dyDescent="0.25">
      <c r="A75" s="59" t="s">
        <v>59</v>
      </c>
      <c r="B75" s="18">
        <v>15</v>
      </c>
      <c r="C75" s="18">
        <v>15</v>
      </c>
      <c r="D75" s="18">
        <v>15</v>
      </c>
      <c r="E75" s="18">
        <v>0</v>
      </c>
      <c r="F75" s="18">
        <v>0</v>
      </c>
      <c r="G75" s="18">
        <f>H75-C75</f>
        <v>75</v>
      </c>
      <c r="H75" s="18">
        <f>I75*30</f>
        <v>90</v>
      </c>
      <c r="I75" s="18">
        <v>3</v>
      </c>
      <c r="J75" s="18" t="s">
        <v>19</v>
      </c>
      <c r="K75" s="24" t="s">
        <v>270</v>
      </c>
    </row>
    <row r="76" spans="1:186" ht="14.1" customHeight="1" x14ac:dyDescent="0.25">
      <c r="A76" s="12" t="s">
        <v>53</v>
      </c>
      <c r="B76" s="18">
        <v>30</v>
      </c>
      <c r="C76" s="18">
        <v>45</v>
      </c>
      <c r="D76" s="18">
        <v>15</v>
      </c>
      <c r="E76" s="18">
        <v>30</v>
      </c>
      <c r="F76" s="18">
        <v>0</v>
      </c>
      <c r="G76" s="18">
        <f t="shared" si="19"/>
        <v>45</v>
      </c>
      <c r="H76" s="18">
        <f t="shared" si="18"/>
        <v>90</v>
      </c>
      <c r="I76" s="18">
        <v>3</v>
      </c>
      <c r="J76" s="18" t="s">
        <v>19</v>
      </c>
      <c r="K76" s="24" t="s">
        <v>273</v>
      </c>
    </row>
    <row r="77" spans="1:186" x14ac:dyDescent="0.25">
      <c r="A77" s="60" t="s">
        <v>274</v>
      </c>
      <c r="B77" s="18">
        <v>30</v>
      </c>
      <c r="C77" s="18">
        <v>30</v>
      </c>
      <c r="D77" s="18">
        <v>0</v>
      </c>
      <c r="E77" s="18">
        <v>0</v>
      </c>
      <c r="F77" s="18">
        <v>30</v>
      </c>
      <c r="G77" s="18">
        <f t="shared" si="19"/>
        <v>60</v>
      </c>
      <c r="H77" s="18">
        <f t="shared" si="18"/>
        <v>90</v>
      </c>
      <c r="I77" s="18">
        <v>3</v>
      </c>
      <c r="J77" s="18" t="s">
        <v>11</v>
      </c>
      <c r="K77" s="24" t="s">
        <v>153</v>
      </c>
    </row>
    <row r="78" spans="1:186" ht="14.1" customHeight="1" x14ac:dyDescent="0.25">
      <c r="A78" s="12" t="s">
        <v>177</v>
      </c>
      <c r="B78" s="18">
        <v>15</v>
      </c>
      <c r="C78" s="18">
        <v>15</v>
      </c>
      <c r="D78" s="18">
        <v>0</v>
      </c>
      <c r="E78" s="18">
        <v>0</v>
      </c>
      <c r="F78" s="18">
        <v>15</v>
      </c>
      <c r="G78" s="18">
        <f t="shared" si="19"/>
        <v>45</v>
      </c>
      <c r="H78" s="18">
        <f t="shared" si="18"/>
        <v>60</v>
      </c>
      <c r="I78" s="18">
        <v>2</v>
      </c>
      <c r="J78" s="18" t="s">
        <v>11</v>
      </c>
      <c r="K78" s="24" t="s">
        <v>275</v>
      </c>
    </row>
    <row r="79" spans="1:186" ht="14.1" customHeight="1" x14ac:dyDescent="0.25">
      <c r="A79" s="12" t="s">
        <v>179</v>
      </c>
      <c r="B79" s="18">
        <v>30</v>
      </c>
      <c r="C79" s="18">
        <v>45</v>
      </c>
      <c r="D79" s="18">
        <v>15</v>
      </c>
      <c r="E79" s="18">
        <v>0</v>
      </c>
      <c r="F79" s="18">
        <v>0</v>
      </c>
      <c r="G79" s="18">
        <f>H79-C79</f>
        <v>15</v>
      </c>
      <c r="H79" s="18">
        <f>I79*30</f>
        <v>60</v>
      </c>
      <c r="I79" s="18">
        <v>2</v>
      </c>
      <c r="J79" s="19" t="s">
        <v>14</v>
      </c>
      <c r="K79" s="24" t="s">
        <v>218</v>
      </c>
    </row>
    <row r="80" spans="1:186" ht="14.1" customHeight="1" x14ac:dyDescent="0.25">
      <c r="B80" s="22">
        <f t="shared" ref="B80:H80" si="20">SUM(B70:B78)</f>
        <v>285</v>
      </c>
      <c r="C80" s="22">
        <f t="shared" si="20"/>
        <v>300</v>
      </c>
      <c r="D80" s="22">
        <f t="shared" si="20"/>
        <v>150</v>
      </c>
      <c r="E80" s="22">
        <f t="shared" si="20"/>
        <v>30</v>
      </c>
      <c r="F80" s="22">
        <f t="shared" si="20"/>
        <v>120</v>
      </c>
      <c r="G80" s="22">
        <f t="shared" si="20"/>
        <v>540</v>
      </c>
      <c r="H80" s="22">
        <f t="shared" si="20"/>
        <v>840</v>
      </c>
      <c r="I80" s="22">
        <f>SUM(I70:I79)</f>
        <v>30</v>
      </c>
      <c r="J80" s="19"/>
      <c r="K80" s="24" t="s">
        <v>306</v>
      </c>
    </row>
    <row r="81" spans="1:11" ht="14.1" customHeight="1" x14ac:dyDescent="0.25">
      <c r="A81" s="16" t="s">
        <v>99</v>
      </c>
      <c r="B81" s="16"/>
      <c r="J81" s="19"/>
    </row>
    <row r="82" spans="1:11" ht="14.1" customHeight="1" x14ac:dyDescent="0.25">
      <c r="A82" s="12" t="s">
        <v>56</v>
      </c>
      <c r="B82" s="18">
        <v>30</v>
      </c>
      <c r="C82" s="18">
        <v>45</v>
      </c>
      <c r="D82" s="18">
        <v>30</v>
      </c>
      <c r="E82" s="18">
        <v>15</v>
      </c>
      <c r="F82" s="18">
        <v>0</v>
      </c>
      <c r="G82" s="18">
        <f>H82-C82</f>
        <v>75</v>
      </c>
      <c r="H82" s="18">
        <f t="shared" ref="H82:H88" si="21">I82*30</f>
        <v>120</v>
      </c>
      <c r="I82" s="18">
        <v>4</v>
      </c>
      <c r="J82" s="18" t="s">
        <v>19</v>
      </c>
      <c r="K82" s="24" t="s">
        <v>283</v>
      </c>
    </row>
    <row r="83" spans="1:11" ht="14.1" customHeight="1" x14ac:dyDescent="0.25">
      <c r="A83" s="12" t="s">
        <v>175</v>
      </c>
      <c r="B83" s="18">
        <v>30</v>
      </c>
      <c r="C83" s="18">
        <v>30</v>
      </c>
      <c r="D83" s="18">
        <v>30</v>
      </c>
      <c r="E83" s="18">
        <v>0</v>
      </c>
      <c r="F83" s="18">
        <v>0</v>
      </c>
      <c r="G83" s="18">
        <f t="shared" ref="G83:G88" si="22">H83-C83</f>
        <v>60</v>
      </c>
      <c r="H83" s="18">
        <f t="shared" si="21"/>
        <v>90</v>
      </c>
      <c r="I83" s="18">
        <v>3</v>
      </c>
      <c r="J83" s="19" t="s">
        <v>19</v>
      </c>
      <c r="K83" s="24" t="s">
        <v>281</v>
      </c>
    </row>
    <row r="84" spans="1:11" ht="14.1" customHeight="1" x14ac:dyDescent="0.25">
      <c r="A84" s="12" t="s">
        <v>419</v>
      </c>
      <c r="B84" s="18">
        <v>30</v>
      </c>
      <c r="C84" s="18">
        <v>30</v>
      </c>
      <c r="D84" s="18">
        <v>0</v>
      </c>
      <c r="E84" s="18">
        <v>0</v>
      </c>
      <c r="F84" s="18">
        <v>30</v>
      </c>
      <c r="G84" s="18">
        <f t="shared" si="22"/>
        <v>30</v>
      </c>
      <c r="H84" s="18">
        <f t="shared" si="21"/>
        <v>60</v>
      </c>
      <c r="I84" s="18">
        <v>2</v>
      </c>
      <c r="J84" s="18" t="s">
        <v>11</v>
      </c>
      <c r="K84" s="24" t="s">
        <v>287</v>
      </c>
    </row>
    <row r="85" spans="1:11" ht="14.1" customHeight="1" x14ac:dyDescent="0.25">
      <c r="A85" s="12" t="s">
        <v>164</v>
      </c>
      <c r="B85" s="18">
        <v>90</v>
      </c>
      <c r="C85" s="18">
        <v>90</v>
      </c>
      <c r="D85" s="18">
        <v>0</v>
      </c>
      <c r="E85" s="18">
        <v>0</v>
      </c>
      <c r="F85" s="18">
        <v>90</v>
      </c>
      <c r="G85" s="18">
        <f t="shared" si="22"/>
        <v>120</v>
      </c>
      <c r="H85" s="18">
        <f t="shared" si="21"/>
        <v>210</v>
      </c>
      <c r="I85" s="18">
        <v>7</v>
      </c>
      <c r="J85" s="19" t="s">
        <v>19</v>
      </c>
      <c r="K85" s="24" t="s">
        <v>284</v>
      </c>
    </row>
    <row r="86" spans="1:11" ht="14.1" customHeight="1" x14ac:dyDescent="0.25">
      <c r="A86" s="12" t="s">
        <v>67</v>
      </c>
      <c r="B86" s="18">
        <v>45</v>
      </c>
      <c r="C86" s="18">
        <v>45</v>
      </c>
      <c r="D86" s="18">
        <v>0</v>
      </c>
      <c r="E86" s="18">
        <v>0</v>
      </c>
      <c r="F86" s="18">
        <v>45</v>
      </c>
      <c r="G86" s="18">
        <f t="shared" si="22"/>
        <v>45</v>
      </c>
      <c r="H86" s="18">
        <f t="shared" si="21"/>
        <v>90</v>
      </c>
      <c r="I86" s="18">
        <v>3</v>
      </c>
      <c r="J86" s="18" t="s">
        <v>19</v>
      </c>
      <c r="K86" s="24" t="s">
        <v>155</v>
      </c>
    </row>
    <row r="87" spans="1:11" ht="14.1" customHeight="1" x14ac:dyDescent="0.25">
      <c r="A87" s="12" t="s">
        <v>178</v>
      </c>
      <c r="B87" s="18">
        <v>30</v>
      </c>
      <c r="C87" s="18">
        <v>30</v>
      </c>
      <c r="D87" s="18">
        <v>0</v>
      </c>
      <c r="E87" s="18">
        <v>0</v>
      </c>
      <c r="F87" s="18">
        <v>30</v>
      </c>
      <c r="G87" s="18">
        <f t="shared" si="22"/>
        <v>60</v>
      </c>
      <c r="H87" s="18">
        <f t="shared" si="21"/>
        <v>90</v>
      </c>
      <c r="I87" s="18">
        <v>3</v>
      </c>
      <c r="J87" s="19" t="s">
        <v>19</v>
      </c>
      <c r="K87" s="24" t="s">
        <v>285</v>
      </c>
    </row>
    <row r="88" spans="1:11" ht="14.1" customHeight="1" x14ac:dyDescent="0.25">
      <c r="A88" s="12" t="s">
        <v>61</v>
      </c>
      <c r="B88" s="18">
        <v>30</v>
      </c>
      <c r="C88" s="18">
        <v>45</v>
      </c>
      <c r="D88" s="18">
        <v>30</v>
      </c>
      <c r="E88" s="18">
        <v>15</v>
      </c>
      <c r="F88" s="18">
        <v>0</v>
      </c>
      <c r="G88" s="18">
        <f t="shared" si="22"/>
        <v>75</v>
      </c>
      <c r="H88" s="18">
        <f t="shared" si="21"/>
        <v>120</v>
      </c>
      <c r="I88" s="18">
        <v>4</v>
      </c>
      <c r="J88" s="18" t="s">
        <v>19</v>
      </c>
      <c r="K88" s="24" t="s">
        <v>290</v>
      </c>
    </row>
    <row r="89" spans="1:11" ht="14.1" customHeight="1" x14ac:dyDescent="0.25">
      <c r="A89" s="12" t="s">
        <v>179</v>
      </c>
      <c r="B89" s="18">
        <v>30</v>
      </c>
      <c r="C89" s="18">
        <v>45</v>
      </c>
      <c r="D89" s="18">
        <v>15</v>
      </c>
      <c r="E89" s="18">
        <v>0</v>
      </c>
      <c r="F89" s="18">
        <v>0</v>
      </c>
      <c r="G89" s="18">
        <f>H89-C89</f>
        <v>75</v>
      </c>
      <c r="H89" s="18">
        <f>I89*30</f>
        <v>120</v>
      </c>
      <c r="I89" s="18">
        <v>4</v>
      </c>
      <c r="J89" s="19" t="s">
        <v>19</v>
      </c>
      <c r="K89" s="24" t="s">
        <v>218</v>
      </c>
    </row>
    <row r="90" spans="1:11" ht="14.1" customHeight="1" x14ac:dyDescent="0.25">
      <c r="B90" s="22">
        <f>SUM(B82:B89)</f>
        <v>315</v>
      </c>
      <c r="C90" s="22">
        <f>SUM(C82:C89)</f>
        <v>360</v>
      </c>
      <c r="D90" s="22">
        <f t="shared" ref="D90:I90" si="23">SUM(D82:D89)</f>
        <v>105</v>
      </c>
      <c r="E90" s="22">
        <f t="shared" si="23"/>
        <v>30</v>
      </c>
      <c r="F90" s="22">
        <f t="shared" si="23"/>
        <v>195</v>
      </c>
      <c r="G90" s="22">
        <f t="shared" si="23"/>
        <v>540</v>
      </c>
      <c r="H90" s="22">
        <f t="shared" si="23"/>
        <v>900</v>
      </c>
      <c r="I90" s="22">
        <f t="shared" si="23"/>
        <v>30</v>
      </c>
      <c r="J90" s="19"/>
      <c r="K90" s="24" t="s">
        <v>306</v>
      </c>
    </row>
    <row r="91" spans="1:11" ht="14.1" customHeight="1" x14ac:dyDescent="0.25">
      <c r="A91" s="16" t="s">
        <v>68</v>
      </c>
      <c r="B91" s="16"/>
      <c r="J91" s="58"/>
    </row>
    <row r="92" spans="1:11" ht="14.1" customHeight="1" x14ac:dyDescent="0.25">
      <c r="A92" s="12" t="s">
        <v>69</v>
      </c>
      <c r="I92" s="18">
        <v>2</v>
      </c>
      <c r="J92" s="19" t="s">
        <v>19</v>
      </c>
    </row>
    <row r="93" spans="1:11" ht="14.1" customHeight="1" x14ac:dyDescent="0.25">
      <c r="A93" s="12" t="s">
        <v>394</v>
      </c>
      <c r="I93" s="18">
        <v>2</v>
      </c>
      <c r="J93" s="19" t="s">
        <v>19</v>
      </c>
    </row>
    <row r="94" spans="1:11" ht="14.1" customHeight="1" x14ac:dyDescent="0.25">
      <c r="A94" s="12" t="s">
        <v>70</v>
      </c>
      <c r="I94" s="18">
        <v>3</v>
      </c>
      <c r="J94" s="19" t="s">
        <v>19</v>
      </c>
    </row>
    <row r="95" spans="1:11" ht="14.1" customHeight="1" x14ac:dyDescent="0.25">
      <c r="A95" s="12" t="s">
        <v>180</v>
      </c>
      <c r="I95" s="18">
        <v>3</v>
      </c>
      <c r="J95" s="19" t="s">
        <v>19</v>
      </c>
    </row>
    <row r="96" spans="1:11" ht="14.1" customHeight="1" x14ac:dyDescent="0.25">
      <c r="I96" s="25">
        <f>SUM(I92:I95)</f>
        <v>10</v>
      </c>
      <c r="J96" s="19"/>
    </row>
    <row r="97" spans="1:9" ht="14.1" customHeight="1" x14ac:dyDescent="0.25">
      <c r="A97" s="26" t="s">
        <v>71</v>
      </c>
      <c r="B97" s="22">
        <f t="shared" ref="B97:H97" si="24">B90+B80+B68+B56+B44+B33+B22+B12</f>
        <v>2535</v>
      </c>
      <c r="C97" s="22">
        <f t="shared" si="24"/>
        <v>2940</v>
      </c>
      <c r="D97" s="22">
        <f t="shared" si="24"/>
        <v>1410</v>
      </c>
      <c r="E97" s="22">
        <f t="shared" si="24"/>
        <v>495</v>
      </c>
      <c r="F97" s="22">
        <f t="shared" si="24"/>
        <v>1005</v>
      </c>
      <c r="G97" s="22">
        <f t="shared" si="24"/>
        <v>3960</v>
      </c>
      <c r="H97" s="22">
        <f t="shared" si="24"/>
        <v>6900</v>
      </c>
      <c r="I97" s="25">
        <f>I90+I80+I68+I56+I44+I33+I22+I12+I96</f>
        <v>250</v>
      </c>
    </row>
    <row r="98" spans="1:9" ht="15" customHeight="1" x14ac:dyDescent="0.25">
      <c r="C98" s="18">
        <f>C97/120</f>
        <v>24.5</v>
      </c>
      <c r="D98" s="18">
        <f t="shared" ref="D98:I98" si="25">D97/120</f>
        <v>11.75</v>
      </c>
      <c r="E98" s="18">
        <f t="shared" si="25"/>
        <v>4.125</v>
      </c>
      <c r="F98" s="18">
        <f t="shared" si="25"/>
        <v>8.375</v>
      </c>
      <c r="G98" s="18">
        <f t="shared" si="25"/>
        <v>33</v>
      </c>
      <c r="H98" s="18">
        <f t="shared" si="25"/>
        <v>57.5</v>
      </c>
      <c r="I98" s="8">
        <f t="shared" si="25"/>
        <v>2.0833333333333335</v>
      </c>
    </row>
  </sheetData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83" fitToHeight="2" orientation="portrait" r:id="rId1"/>
  <headerFooter alignWithMargins="0">
    <oddHeader>&amp;C&amp;14УЧЕБЕН ПЛАН: &amp;A</oddHeader>
  </headerFooter>
  <rowBreaks count="1" manualBreakCount="1">
    <brk id="44" max="9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23</vt:i4>
      </vt:variant>
      <vt:variant>
        <vt:lpstr>Наименувани диапазони</vt:lpstr>
      </vt:variant>
      <vt:variant>
        <vt:i4>17</vt:i4>
      </vt:variant>
    </vt:vector>
  </HeadingPairs>
  <TitlesOfParts>
    <vt:vector size="40" baseType="lpstr">
      <vt:lpstr>Профилиращ лист</vt:lpstr>
      <vt:lpstr>Български и чужд език (базов)</vt:lpstr>
      <vt:lpstr>Български и английски език</vt:lpstr>
      <vt:lpstr>Български език и история</vt:lpstr>
      <vt:lpstr>Български език и немски език</vt:lpstr>
      <vt:lpstr>Български език и френски език</vt:lpstr>
      <vt:lpstr>Български език и руски език</vt:lpstr>
      <vt:lpstr>Български и испански език</vt:lpstr>
      <vt:lpstr>Български език и новогръцки</vt:lpstr>
      <vt:lpstr>Български език и турски език</vt:lpstr>
      <vt:lpstr>Български език и китайски език</vt:lpstr>
      <vt:lpstr>Български език и италиански</vt:lpstr>
      <vt:lpstr>Български и история (ЗО нов)</vt:lpstr>
      <vt:lpstr>Български и руски език (ЗО нов)</vt:lpstr>
      <vt:lpstr>МП-Мобел</vt:lpstr>
      <vt:lpstr>Учител чужд език</vt:lpstr>
      <vt:lpstr>Методика на обучението по</vt:lpstr>
      <vt:lpstr>MAGUISTARSKA UCHITELI NESPEC</vt:lpstr>
      <vt:lpstr>UCHITELSKA PRAVOSPOSOBNOST</vt:lpstr>
      <vt:lpstr>NOV PLAN MAGUISTARSKA ISPANSKI</vt:lpstr>
      <vt:lpstr>Методика на БЕЛ</vt:lpstr>
      <vt:lpstr>Методика на БЕЛ РО</vt:lpstr>
      <vt:lpstr>Методика на БЕЛ ЗО</vt:lpstr>
      <vt:lpstr>'Български и чужд език (базов)'!basis</vt:lpstr>
      <vt:lpstr>кред</vt:lpstr>
      <vt:lpstr>'Български език и история'!Област_печат</vt:lpstr>
      <vt:lpstr>'Български език и китайски език'!Област_печат</vt:lpstr>
      <vt:lpstr>'Български език и немски език'!Област_печат</vt:lpstr>
      <vt:lpstr>'Български език и новогръцки'!Област_печат</vt:lpstr>
      <vt:lpstr>'Български език и руски език'!Област_печат</vt:lpstr>
      <vt:lpstr>'Български език и турски език'!Област_печат</vt:lpstr>
      <vt:lpstr>'Български език и френски език'!Област_печат</vt:lpstr>
      <vt:lpstr>'Български и английски език'!Област_печат</vt:lpstr>
      <vt:lpstr>'Български и испански език'!Област_печат</vt:lpstr>
      <vt:lpstr>'Български и история (ЗО нов)'!Област_печат</vt:lpstr>
      <vt:lpstr>'Български и руски език (ЗО нов)'!Област_печат</vt:lpstr>
      <vt:lpstr>'Български и чужд език (базов)'!Област_печат</vt:lpstr>
      <vt:lpstr>'Методика на БЕЛ'!Област_печат</vt:lpstr>
      <vt:lpstr>'Методика на обучението по'!Област_печат</vt:lpstr>
      <vt:lpstr>'МП-Мобел'!Област_печат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Zhivko Ivanov</dc:creator>
  <cp:lastModifiedBy>FDean</cp:lastModifiedBy>
  <cp:lastPrinted>2013-01-21T10:38:24Z</cp:lastPrinted>
  <dcterms:created xsi:type="dcterms:W3CDTF">2010-09-08T14:10:52Z</dcterms:created>
  <dcterms:modified xsi:type="dcterms:W3CDTF">2013-02-04T07:34:06Z</dcterms:modified>
</cp:coreProperties>
</file>